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er\Documents\WMIETF\TF Organisation\Website\"/>
    </mc:Choice>
  </mc:AlternateContent>
  <xr:revisionPtr revIDLastSave="0" documentId="13_ncr:1_{1FD5BE2F-5978-4991-BD02-E200AEC3423F}" xr6:coauthVersionLast="47" xr6:coauthVersionMax="47" xr10:uidLastSave="{00000000-0000-0000-0000-000000000000}"/>
  <bookViews>
    <workbookView xWindow="-108" yWindow="-108" windowWidth="23256" windowHeight="12456" tabRatio="664" xr2:uid="{1C19BCF3-D6EA-479C-BAA3-09528B4BAB1D}"/>
  </bookViews>
  <sheets>
    <sheet name="Contents page" sheetId="11" r:id="rId1"/>
    <sheet name="geography" sheetId="9" r:id="rId2"/>
    <sheet name="summary" sheetId="12" r:id="rId3"/>
    <sheet name="GVA" sheetId="1" r:id="rId4"/>
    <sheet name="GVA summary" sheetId="2" r:id="rId5"/>
    <sheet name="jobs" sheetId="3" r:id="rId6"/>
    <sheet name="jobs summary" sheetId="4" r:id="rId7"/>
    <sheet name="businesses" sheetId="5" r:id="rId8"/>
    <sheet name="businesses summary" sheetId="6" r:id="rId9"/>
    <sheet name="businesses by size" sheetId="10" r:id="rId10"/>
    <sheet name="co2 emissions" sheetId="7" r:id="rId11"/>
    <sheet name="co2 summary" sheetId="8"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12" l="1"/>
  <c r="F24" i="12"/>
  <c r="D24" i="12"/>
  <c r="H23" i="12"/>
  <c r="F23" i="12"/>
  <c r="D23" i="12"/>
  <c r="H22" i="12"/>
  <c r="F22" i="12"/>
  <c r="D22" i="12"/>
  <c r="H21" i="12"/>
  <c r="F21" i="12"/>
  <c r="D21" i="12"/>
  <c r="H14" i="12"/>
  <c r="F14" i="12"/>
  <c r="H13" i="12"/>
  <c r="F13" i="12"/>
  <c r="H12" i="12"/>
  <c r="F12" i="12"/>
  <c r="H11" i="12"/>
  <c r="F11" i="12"/>
  <c r="H6" i="12"/>
  <c r="F6" i="12"/>
  <c r="H5" i="12"/>
  <c r="F5" i="12"/>
  <c r="H4" i="12"/>
  <c r="F4" i="12"/>
  <c r="H3" i="12"/>
  <c r="F3" i="12"/>
  <c r="I26" i="3"/>
  <c r="J26" i="3" s="1"/>
  <c r="I25" i="3"/>
  <c r="J25" i="3" s="1"/>
  <c r="I24" i="3"/>
  <c r="J24" i="3" s="1"/>
  <c r="I23" i="3"/>
  <c r="J23" i="3" s="1"/>
  <c r="I22" i="3"/>
  <c r="J22" i="3" s="1"/>
  <c r="I21" i="3"/>
  <c r="J21" i="3" s="1"/>
  <c r="I20" i="3"/>
  <c r="J20" i="3" s="1"/>
  <c r="I19" i="3"/>
  <c r="J19" i="3" s="1"/>
  <c r="I18" i="3"/>
  <c r="J18" i="3" s="1"/>
  <c r="I17" i="3"/>
  <c r="J17" i="3" s="1"/>
  <c r="I16" i="3"/>
  <c r="J16" i="3" s="1"/>
  <c r="I15" i="3"/>
  <c r="J15" i="3" s="1"/>
  <c r="I14" i="3"/>
  <c r="J14" i="3" s="1"/>
  <c r="I13" i="3"/>
  <c r="J13" i="3" s="1"/>
  <c r="I12" i="3"/>
  <c r="J12" i="3" s="1"/>
  <c r="I11" i="3"/>
  <c r="J11" i="3" s="1"/>
  <c r="I10" i="3"/>
  <c r="J10" i="3" s="1"/>
  <c r="I9" i="3"/>
  <c r="J9" i="3" s="1"/>
  <c r="I8" i="3"/>
  <c r="J8" i="3" s="1"/>
  <c r="I7" i="3"/>
  <c r="J7" i="3" s="1"/>
  <c r="I6" i="3"/>
  <c r="J6" i="3" s="1"/>
  <c r="I5" i="3"/>
  <c r="J5" i="3" s="1"/>
  <c r="I4" i="3"/>
  <c r="J4" i="3" s="1"/>
  <c r="I3" i="3"/>
  <c r="J3" i="3" s="1"/>
  <c r="J27" i="3" s="1"/>
  <c r="K27" i="3"/>
  <c r="L27" i="3"/>
  <c r="L33" i="3"/>
  <c r="K32" i="3"/>
  <c r="K31" i="3"/>
  <c r="K30" i="3"/>
  <c r="C27" i="3"/>
  <c r="D27" i="3"/>
  <c r="E27" i="3"/>
  <c r="F27" i="3"/>
  <c r="G27" i="3"/>
  <c r="H27" i="3"/>
  <c r="B27" i="3"/>
  <c r="M199" i="10"/>
  <c r="L199" i="10"/>
  <c r="K199" i="10"/>
  <c r="J199" i="10"/>
  <c r="I199" i="10"/>
  <c r="H199" i="10"/>
  <c r="G199" i="10"/>
  <c r="F199" i="10"/>
  <c r="E199" i="10"/>
  <c r="D199" i="10"/>
  <c r="C199" i="10"/>
  <c r="B199" i="10"/>
  <c r="M185" i="10"/>
  <c r="L185" i="10"/>
  <c r="K185" i="10"/>
  <c r="J185" i="10"/>
  <c r="I185" i="10"/>
  <c r="H185" i="10"/>
  <c r="G185" i="10"/>
  <c r="F185" i="10"/>
  <c r="E185" i="10"/>
  <c r="D185" i="10"/>
  <c r="C185" i="10"/>
  <c r="B185" i="10"/>
  <c r="M147" i="10"/>
  <c r="L147" i="10"/>
  <c r="K147" i="10"/>
  <c r="J147" i="10"/>
  <c r="I147" i="10"/>
  <c r="H147" i="10"/>
  <c r="G147" i="10"/>
  <c r="F147" i="10"/>
  <c r="E147" i="10"/>
  <c r="D147" i="10"/>
  <c r="C147" i="10"/>
  <c r="B147" i="10"/>
  <c r="M109" i="10"/>
  <c r="L109" i="10"/>
  <c r="K109" i="10"/>
  <c r="J109" i="10"/>
  <c r="I109" i="10"/>
  <c r="H109" i="10"/>
  <c r="G109" i="10"/>
  <c r="F109" i="10"/>
  <c r="E109" i="10"/>
  <c r="D109" i="10"/>
  <c r="C109" i="10"/>
  <c r="B109" i="10"/>
  <c r="M71" i="10"/>
  <c r="L71" i="10"/>
  <c r="K71" i="10"/>
  <c r="J71" i="10"/>
  <c r="I71" i="10"/>
  <c r="H71" i="10"/>
  <c r="G71" i="10"/>
  <c r="F71" i="10"/>
  <c r="E71" i="10"/>
  <c r="D71" i="10"/>
  <c r="C71" i="10"/>
  <c r="B71" i="10"/>
  <c r="M33" i="10"/>
  <c r="L33" i="10"/>
  <c r="K33" i="10"/>
  <c r="J33" i="10"/>
  <c r="I33" i="10"/>
  <c r="H33" i="10"/>
  <c r="G33" i="10"/>
  <c r="F33" i="10"/>
  <c r="E33" i="10"/>
  <c r="D33" i="10"/>
  <c r="C33" i="10"/>
  <c r="B33" i="10"/>
  <c r="M30" i="5"/>
  <c r="M31" i="5"/>
  <c r="M34" i="5" s="1"/>
  <c r="M32" i="5"/>
  <c r="M33" i="5"/>
  <c r="C27" i="5"/>
  <c r="D27" i="5"/>
  <c r="E27" i="5"/>
  <c r="F27" i="5"/>
  <c r="G27" i="5"/>
  <c r="H27" i="5"/>
  <c r="K27" i="5"/>
  <c r="L27" i="5"/>
  <c r="M27" i="5"/>
  <c r="B27" i="5"/>
  <c r="I3" i="5"/>
  <c r="I27" i="5" s="1"/>
  <c r="J3" i="5"/>
  <c r="J27" i="5" s="1"/>
  <c r="I4" i="5"/>
  <c r="J4" i="5"/>
  <c r="J30" i="5" s="1"/>
  <c r="I5" i="5"/>
  <c r="J5" i="5"/>
  <c r="I6" i="5"/>
  <c r="J6" i="5"/>
  <c r="I7" i="5"/>
  <c r="J7" i="5"/>
  <c r="I8" i="5"/>
  <c r="J8" i="5"/>
  <c r="I9" i="5"/>
  <c r="J9" i="5"/>
  <c r="I10" i="5"/>
  <c r="J10" i="5"/>
  <c r="I11" i="5"/>
  <c r="J11" i="5"/>
  <c r="I12" i="5"/>
  <c r="J12" i="5"/>
  <c r="I13" i="5"/>
  <c r="J13" i="5"/>
  <c r="I14" i="5"/>
  <c r="J14" i="5"/>
  <c r="I15" i="5"/>
  <c r="J15" i="5"/>
  <c r="I16" i="5"/>
  <c r="J16" i="5"/>
  <c r="I17" i="5"/>
  <c r="J17" i="5"/>
  <c r="I18" i="5"/>
  <c r="J18" i="5"/>
  <c r="I19" i="5"/>
  <c r="J19" i="5"/>
  <c r="I20" i="5"/>
  <c r="J20" i="5"/>
  <c r="I21" i="5"/>
  <c r="J21" i="5"/>
  <c r="I22" i="5"/>
  <c r="J22" i="5"/>
  <c r="I23" i="5"/>
  <c r="J23" i="5"/>
  <c r="I24" i="5"/>
  <c r="I33" i="5" s="1"/>
  <c r="J24" i="5"/>
  <c r="J33" i="5" s="1"/>
  <c r="I25" i="5"/>
  <c r="J25" i="5"/>
  <c r="I26" i="5"/>
  <c r="J26" i="5"/>
  <c r="J28" i="5"/>
  <c r="I28" i="5"/>
  <c r="L33" i="5"/>
  <c r="K33" i="5"/>
  <c r="H33" i="5"/>
  <c r="G33" i="5"/>
  <c r="F33" i="5"/>
  <c r="E33" i="5"/>
  <c r="D33" i="5"/>
  <c r="C33" i="5"/>
  <c r="B33" i="5"/>
  <c r="L32" i="5"/>
  <c r="K32" i="5"/>
  <c r="I32" i="5"/>
  <c r="H32" i="5"/>
  <c r="G32" i="5"/>
  <c r="F32" i="5"/>
  <c r="E32" i="5"/>
  <c r="D32" i="5"/>
  <c r="C32" i="5"/>
  <c r="B32" i="5"/>
  <c r="L31" i="5"/>
  <c r="K31" i="5"/>
  <c r="I31" i="5"/>
  <c r="H31" i="5"/>
  <c r="G31" i="5"/>
  <c r="F31" i="5"/>
  <c r="E31" i="5"/>
  <c r="D31" i="5"/>
  <c r="C31" i="5"/>
  <c r="B31" i="5"/>
  <c r="L30" i="5"/>
  <c r="K30" i="5"/>
  <c r="I30" i="5"/>
  <c r="H30" i="5"/>
  <c r="G30" i="5"/>
  <c r="F30" i="5"/>
  <c r="E30" i="5"/>
  <c r="D30" i="5"/>
  <c r="C30" i="5"/>
  <c r="B30" i="5"/>
  <c r="C30" i="3"/>
  <c r="D30" i="3"/>
  <c r="E30" i="3"/>
  <c r="F30" i="3"/>
  <c r="F34" i="3" s="1"/>
  <c r="G30" i="3"/>
  <c r="H30" i="3"/>
  <c r="C31" i="3"/>
  <c r="D31" i="3"/>
  <c r="E31" i="3"/>
  <c r="F31" i="3"/>
  <c r="G31" i="3"/>
  <c r="G34" i="3" s="1"/>
  <c r="H31" i="3"/>
  <c r="H34" i="3" s="1"/>
  <c r="C32" i="3"/>
  <c r="D32" i="3"/>
  <c r="E32" i="3"/>
  <c r="F32" i="3"/>
  <c r="G32" i="3"/>
  <c r="H32" i="3"/>
  <c r="C33" i="3"/>
  <c r="D33" i="3"/>
  <c r="E33" i="3"/>
  <c r="F33" i="3"/>
  <c r="G33" i="3"/>
  <c r="H33" i="3"/>
  <c r="K33" i="3"/>
  <c r="B33" i="3"/>
  <c r="B32" i="3"/>
  <c r="B31" i="3"/>
  <c r="B30" i="3"/>
  <c r="AS9" i="7"/>
  <c r="AS10"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AO9" i="7"/>
  <c r="AP9" i="7"/>
  <c r="AT9" i="7"/>
  <c r="AU9"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AO10" i="7"/>
  <c r="AP10" i="7"/>
  <c r="AT10" i="7"/>
  <c r="AU10" i="7"/>
  <c r="C9" i="7"/>
  <c r="C10" i="7"/>
  <c r="D34" i="3" l="1"/>
  <c r="C34" i="3"/>
  <c r="C34" i="5"/>
  <c r="G34" i="5"/>
  <c r="J32" i="5"/>
  <c r="J31" i="5"/>
  <c r="J34" i="5" s="1"/>
  <c r="B34" i="3"/>
  <c r="I27" i="3"/>
  <c r="E34" i="3"/>
  <c r="K34" i="3"/>
  <c r="L30" i="3"/>
  <c r="L31" i="3"/>
  <c r="L32" i="3"/>
  <c r="D34" i="5"/>
  <c r="H34" i="5"/>
  <c r="E34" i="5"/>
  <c r="B34" i="5"/>
  <c r="F34" i="5"/>
  <c r="K34" i="5"/>
  <c r="L34" i="5"/>
  <c r="I34" i="5"/>
  <c r="D44" i="1"/>
  <c r="D45" i="1"/>
  <c r="D46" i="1"/>
  <c r="D47" i="1"/>
  <c r="D48" i="1"/>
  <c r="D49" i="1"/>
  <c r="D50" i="1"/>
  <c r="D51" i="1"/>
  <c r="D52" i="1"/>
  <c r="D53" i="1"/>
  <c r="D54" i="1"/>
  <c r="D55" i="1"/>
  <c r="E50" i="1"/>
  <c r="F50" i="1"/>
  <c r="G50" i="1"/>
  <c r="H50" i="1"/>
  <c r="I50" i="1"/>
  <c r="J50" i="1"/>
  <c r="K50" i="1"/>
  <c r="L50" i="1"/>
  <c r="E51" i="1"/>
  <c r="F51" i="1"/>
  <c r="G51" i="1"/>
  <c r="H51" i="1"/>
  <c r="I51" i="1"/>
  <c r="J51" i="1"/>
  <c r="K51" i="1"/>
  <c r="L51" i="1"/>
  <c r="E52" i="1"/>
  <c r="F52" i="1"/>
  <c r="G52" i="1"/>
  <c r="H52" i="1"/>
  <c r="I52" i="1"/>
  <c r="J52" i="1"/>
  <c r="K52" i="1"/>
  <c r="L52" i="1"/>
  <c r="E53" i="1"/>
  <c r="F53" i="1"/>
  <c r="G53" i="1"/>
  <c r="H53" i="1"/>
  <c r="I53" i="1"/>
  <c r="J53" i="1"/>
  <c r="K53" i="1"/>
  <c r="L53" i="1"/>
  <c r="E54" i="1"/>
  <c r="F54" i="1"/>
  <c r="G54" i="1"/>
  <c r="H54" i="1"/>
  <c r="I54" i="1"/>
  <c r="J54" i="1"/>
  <c r="K54" i="1"/>
  <c r="L54" i="1"/>
  <c r="E55" i="1"/>
  <c r="F55" i="1"/>
  <c r="G55" i="1"/>
  <c r="H55" i="1"/>
  <c r="I55" i="1"/>
  <c r="J55" i="1"/>
  <c r="K55" i="1"/>
  <c r="L55" i="1"/>
  <c r="L34" i="3" l="1"/>
  <c r="J32" i="3"/>
  <c r="I32" i="3"/>
  <c r="J31" i="3"/>
  <c r="I31" i="3"/>
  <c r="J33" i="3"/>
  <c r="I33" i="3"/>
  <c r="J30" i="3"/>
  <c r="J34" i="3" s="1"/>
  <c r="I30" i="3"/>
  <c r="E44" i="1"/>
  <c r="F44" i="1"/>
  <c r="G44" i="1"/>
  <c r="H44" i="1"/>
  <c r="I44" i="1"/>
  <c r="J44" i="1"/>
  <c r="K44" i="1"/>
  <c r="L44" i="1"/>
  <c r="E45" i="1"/>
  <c r="F45" i="1"/>
  <c r="G45" i="1"/>
  <c r="H45" i="1"/>
  <c r="I45" i="1"/>
  <c r="J45" i="1"/>
  <c r="K45" i="1"/>
  <c r="L45" i="1"/>
  <c r="E46" i="1"/>
  <c r="F46" i="1"/>
  <c r="G46" i="1"/>
  <c r="H46" i="1"/>
  <c r="I46" i="1"/>
  <c r="J46" i="1"/>
  <c r="K46" i="1"/>
  <c r="L46" i="1"/>
  <c r="M46" i="1" s="1"/>
  <c r="E47" i="1"/>
  <c r="F47" i="1"/>
  <c r="G47" i="1"/>
  <c r="H47" i="1"/>
  <c r="I47" i="1"/>
  <c r="J47" i="1"/>
  <c r="K47" i="1"/>
  <c r="L47" i="1"/>
  <c r="M47" i="1" s="1"/>
  <c r="E48" i="1"/>
  <c r="F48" i="1"/>
  <c r="G48" i="1"/>
  <c r="H48" i="1"/>
  <c r="I48" i="1"/>
  <c r="J48" i="1"/>
  <c r="K48" i="1"/>
  <c r="L48" i="1"/>
  <c r="M48" i="1" s="1"/>
  <c r="E49" i="1"/>
  <c r="F49" i="1"/>
  <c r="G49" i="1"/>
  <c r="H49" i="1"/>
  <c r="I49" i="1"/>
  <c r="J49" i="1"/>
  <c r="K49" i="1"/>
  <c r="L49" i="1"/>
  <c r="M49" i="1" s="1"/>
  <c r="I34" i="3" l="1"/>
</calcChain>
</file>

<file path=xl/sharedStrings.xml><?xml version="1.0" encoding="utf-8"?>
<sst xmlns="http://schemas.openxmlformats.org/spreadsheetml/2006/main" count="927" uniqueCount="214">
  <si>
    <t>LA name</t>
  </si>
  <si>
    <t>SIC07</t>
  </si>
  <si>
    <t>SIC07 description</t>
  </si>
  <si>
    <t>2012</t>
  </si>
  <si>
    <t>2013</t>
  </si>
  <si>
    <t>2014</t>
  </si>
  <si>
    <t>2015</t>
  </si>
  <si>
    <t>2016</t>
  </si>
  <si>
    <t>2017</t>
  </si>
  <si>
    <t>2018</t>
  </si>
  <si>
    <t>2019</t>
  </si>
  <si>
    <t>2020</t>
  </si>
  <si>
    <t>Birmingham</t>
  </si>
  <si>
    <t>C (10-33)</t>
  </si>
  <si>
    <t>Manufacturing</t>
  </si>
  <si>
    <t>CA-CB (10-15)</t>
  </si>
  <si>
    <t>Manufacture of food, beverages, textiles and clothing</t>
  </si>
  <si>
    <t>CC-CG (16-23)</t>
  </si>
  <si>
    <t>Manufacture of wood, petroleum, chemicals and minerals</t>
  </si>
  <si>
    <t>CH-CL (24-30)</t>
  </si>
  <si>
    <t>Manufacture of metals, electrical products and machinery</t>
  </si>
  <si>
    <t>CM (31-33)</t>
  </si>
  <si>
    <t>Other manufacturing, repair and installation</t>
  </si>
  <si>
    <t>Solihull</t>
  </si>
  <si>
    <t>Coventry</t>
  </si>
  <si>
    <t>Dudley</t>
  </si>
  <si>
    <t>Sandwell</t>
  </si>
  <si>
    <t>Walsall</t>
  </si>
  <si>
    <t>Wolverhampton</t>
  </si>
  <si>
    <t>United Kingdom</t>
  </si>
  <si>
    <t>Total</t>
  </si>
  <si>
    <t>All industries</t>
  </si>
  <si>
    <t>CA (10-12)</t>
  </si>
  <si>
    <t>Manufacture of food, beverages and tobacco</t>
  </si>
  <si>
    <t>CB (13-15)</t>
  </si>
  <si>
    <t>Manufacture of textiles, wearing apparel and leather</t>
  </si>
  <si>
    <t>CC (16-18)</t>
  </si>
  <si>
    <t>Manufacture of wood and paper products and printing</t>
  </si>
  <si>
    <t>CD-CE (19-20)</t>
  </si>
  <si>
    <t>Manufacture of coke, refined petroleum and chemicals</t>
  </si>
  <si>
    <t>CF (21)</t>
  </si>
  <si>
    <t>Manufacture of pharmaceutical products</t>
  </si>
  <si>
    <t>CG (22-23)</t>
  </si>
  <si>
    <t xml:space="preserve">Manufacture of rubber, plastic and non-metallic minerals </t>
  </si>
  <si>
    <t>CH (24-25)</t>
  </si>
  <si>
    <t>Manufacture of basic and fabricated metal products</t>
  </si>
  <si>
    <t>CI (26)</t>
  </si>
  <si>
    <t>Manufacture of computer, electronic and optical products</t>
  </si>
  <si>
    <t>CJ (27)</t>
  </si>
  <si>
    <t>Manufacture of electrical equipment</t>
  </si>
  <si>
    <t>CK (28)</t>
  </si>
  <si>
    <t>Manufacture of machinery and equipment</t>
  </si>
  <si>
    <t>CL (29-30)</t>
  </si>
  <si>
    <t>Manufacture of transport equipment</t>
  </si>
  <si>
    <t>England</t>
  </si>
  <si>
    <t>West Midlands</t>
  </si>
  <si>
    <t>Black Country</t>
  </si>
  <si>
    <t>7 Met</t>
  </si>
  <si>
    <t>figures are in millions</t>
  </si>
  <si>
    <t>Industry</t>
  </si>
  <si>
    <t>10 : Manufacture of food products</t>
  </si>
  <si>
    <t>11 : Manufacture of beverages</t>
  </si>
  <si>
    <t>12 : Manufacture of tobacco products</t>
  </si>
  <si>
    <t>13 : Manufacture of textiles</t>
  </si>
  <si>
    <t>14 : Manufacture of wearing apparel</t>
  </si>
  <si>
    <t>15 : Manufacture of leather and related products</t>
  </si>
  <si>
    <t>16 : Manufacture of wood and of products of wood and cork, except furniture;manufacture of articles of straw and plaiting materials</t>
  </si>
  <si>
    <t>17 : Manufacture of paper and paper products</t>
  </si>
  <si>
    <t>18 : Printing and 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</si>
  <si>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</si>
  <si>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</si>
  <si>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</si>
  <si>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 products</t>
  </si>
  <si>
    <t>23 : Manufacture of other non-metallic mineral products</t>
  </si>
  <si>
    <t>24 : Manufacture of basic metals</t>
  </si>
  <si>
    <t>25 : Manufacture of fabricated metal products, except machinery and equipment</t>
  </si>
  <si>
    <t>26 : Manufacture of computer, electronic and optical products</t>
  </si>
  <si>
    <t>27 : Manufacture of electrical equipment</t>
  </si>
  <si>
    <t>28 : Manufacture of machinery and equipment n.e.c.</t>
  </si>
  <si>
    <t>29 : Manufacture of motor vehicles, trailers and semi-trailers</t>
  </si>
  <si>
    <t>30 : Manufacture of other transport equipment</t>
  </si>
  <si>
    <t>31 : Manufacture of furniture</t>
  </si>
  <si>
    <t>32 : Other manufacturing</t>
  </si>
  <si>
    <t>33 : Repair and installation of machinery and equipment</t>
  </si>
  <si>
    <t>All industries Total</t>
  </si>
  <si>
    <t>Manufacturing Total</t>
  </si>
  <si>
    <t>Local Authority</t>
  </si>
  <si>
    <t>Calendar Year</t>
  </si>
  <si>
    <t>Industry Total</t>
  </si>
  <si>
    <t>Commercial Electricity</t>
  </si>
  <si>
    <t xml:space="preserve">Commercial Gas </t>
  </si>
  <si>
    <t>Commercial 'Other'</t>
  </si>
  <si>
    <t>Commercial Total</t>
  </si>
  <si>
    <t>Public Sector Electricity</t>
  </si>
  <si>
    <t xml:space="preserve">Public Sector Gas </t>
  </si>
  <si>
    <t>Public Sector 'Other'</t>
  </si>
  <si>
    <t>Public Sector Total</t>
  </si>
  <si>
    <t>Domestic Electricity</t>
  </si>
  <si>
    <t>Domestic Gas</t>
  </si>
  <si>
    <t>Domestic 'Other'</t>
  </si>
  <si>
    <t>Domestic Total</t>
  </si>
  <si>
    <t>Road Transport (A roads)</t>
  </si>
  <si>
    <t>Road Transport (Motorways)</t>
  </si>
  <si>
    <t>Road Transport (Minor roads)</t>
  </si>
  <si>
    <t>Diesel Railways</t>
  </si>
  <si>
    <t>Transport 'Other'</t>
  </si>
  <si>
    <t>Transport Total</t>
  </si>
  <si>
    <t>Net Emissions: Forest land</t>
  </si>
  <si>
    <t>Net Emissions: Cropland</t>
  </si>
  <si>
    <t>Net Emissions: Grassland</t>
  </si>
  <si>
    <t>Net Emissions: Wetlands</t>
  </si>
  <si>
    <t>Net Emissions: Settlements</t>
  </si>
  <si>
    <t>Net Emissions: Harvested Wood Products</t>
  </si>
  <si>
    <t>Net Emissions: Indirect N2O</t>
  </si>
  <si>
    <t>LULUCF Net Emissions</t>
  </si>
  <si>
    <t>Agriculture Electricity</t>
  </si>
  <si>
    <t>Agriculture Gas</t>
  </si>
  <si>
    <t>Agriculture 'Other'</t>
  </si>
  <si>
    <t>Agriculture Livestock</t>
  </si>
  <si>
    <t>Agriculture Soils</t>
  </si>
  <si>
    <t>Agriculture Total</t>
  </si>
  <si>
    <t>Landfill</t>
  </si>
  <si>
    <t>Waste Management 'Other'</t>
  </si>
  <si>
    <t>Waste Management Total</t>
  </si>
  <si>
    <t>Grand Total</t>
  </si>
  <si>
    <t>Population ('000s, mid-year estimate)</t>
  </si>
  <si>
    <r>
      <t>Per Capita Emissions (tCO</t>
    </r>
    <r>
      <rPr>
        <b/>
        <vertAlign val="subscript"/>
        <sz val="12"/>
        <rFont val="Arial"/>
        <family val="2"/>
      </rPr>
      <t>2</t>
    </r>
    <r>
      <rPr>
        <b/>
        <sz val="12"/>
        <rFont val="Arial"/>
        <family val="2"/>
      </rPr>
      <t>e)</t>
    </r>
  </si>
  <si>
    <r>
      <t>Area (km</t>
    </r>
    <r>
      <rPr>
        <vertAlign val="superscript"/>
        <sz val="12"/>
        <rFont val="Arial"/>
        <family val="2"/>
      </rPr>
      <t>2</t>
    </r>
    <r>
      <rPr>
        <sz val="12"/>
        <rFont val="Arial"/>
        <family val="2"/>
      </rPr>
      <t>)</t>
    </r>
  </si>
  <si>
    <r>
      <t>Emissions per km</t>
    </r>
    <r>
      <rPr>
        <b/>
        <vertAlign val="superscript"/>
        <sz val="12"/>
        <rFont val="Arial"/>
        <family val="2"/>
      </rPr>
      <t>2</t>
    </r>
    <r>
      <rPr>
        <b/>
        <sz val="12"/>
        <rFont val="Arial"/>
        <family val="2"/>
      </rPr>
      <t xml:space="preserve"> (kt CO</t>
    </r>
    <r>
      <rPr>
        <b/>
        <vertAlign val="subscript"/>
        <sz val="12"/>
        <rFont val="Arial"/>
        <family val="2"/>
      </rPr>
      <t>2</t>
    </r>
    <r>
      <rPr>
        <b/>
        <sz val="12"/>
        <rFont val="Arial"/>
        <family val="2"/>
      </rPr>
      <t>e)</t>
    </r>
  </si>
  <si>
    <t>West Midlands Total</t>
  </si>
  <si>
    <t>England Total</t>
  </si>
  <si>
    <t>Industry Electricity</t>
  </si>
  <si>
    <t xml:space="preserve">Industry Gas </t>
  </si>
  <si>
    <t>Large Industrial Installations</t>
  </si>
  <si>
    <t>Industry 'Other'</t>
  </si>
  <si>
    <t>WMCA / 7 Met.</t>
  </si>
  <si>
    <t>West Midlands (Region)</t>
  </si>
  <si>
    <t>Bromsgrove</t>
  </si>
  <si>
    <t>Cannock Chase</t>
  </si>
  <si>
    <t>East Staffordshire</t>
  </si>
  <si>
    <t>Herefordshire, County of</t>
  </si>
  <si>
    <t>Lichfield</t>
  </si>
  <si>
    <t>Malvern Hills</t>
  </si>
  <si>
    <t>Newcastle-under-Lyme</t>
  </si>
  <si>
    <t>North Warwickshire</t>
  </si>
  <si>
    <t>Nuneaton and Bedworth</t>
  </si>
  <si>
    <t>Redditch</t>
  </si>
  <si>
    <t>Rugby</t>
  </si>
  <si>
    <t>Shropshire</t>
  </si>
  <si>
    <t>South Staffordshire</t>
  </si>
  <si>
    <t>Stafford</t>
  </si>
  <si>
    <t>Staffordshire Moorlands</t>
  </si>
  <si>
    <t>Stoke-on-Trent</t>
  </si>
  <si>
    <t>Stratford-on-Avon</t>
  </si>
  <si>
    <t>Tamworth</t>
  </si>
  <si>
    <t>Telford and Wrekin</t>
  </si>
  <si>
    <t>Warwick</t>
  </si>
  <si>
    <t>Worcester</t>
  </si>
  <si>
    <t>Wychavon</t>
  </si>
  <si>
    <t>Wyre Forest</t>
  </si>
  <si>
    <t>Sector Description</t>
  </si>
  <si>
    <t>GVA (£bn)</t>
  </si>
  <si>
    <t>% of total</t>
  </si>
  <si>
    <t>Jobs</t>
  </si>
  <si>
    <t>£0.7bn</t>
  </si>
  <si>
    <t>£1.2bn</t>
  </si>
  <si>
    <t>£5.7bn</t>
  </si>
  <si>
    <t>£0.8bn</t>
  </si>
  <si>
    <t>Total manufacturing</t>
  </si>
  <si>
    <t>£8.4bn</t>
  </si>
  <si>
    <t>West Midlands 7 Met</t>
  </si>
  <si>
    <t>£0.4bn</t>
  </si>
  <si>
    <t>£0.6bn</t>
  </si>
  <si>
    <t>£2.1bn</t>
  </si>
  <si>
    <t>£0.3bn</t>
  </si>
  <si>
    <t>£3.4bn</t>
  </si>
  <si>
    <t>All Manufacturing 10-33</t>
  </si>
  <si>
    <t>10-33</t>
  </si>
  <si>
    <t>UK Business Counts - enterprises by industry and employment size band</t>
  </si>
  <si>
    <t>ONS Crown Copyright Reserved [from Nomis on 6 October 2022]</t>
  </si>
  <si>
    <t>date</t>
  </si>
  <si>
    <t>employment sizeband</t>
  </si>
  <si>
    <t>legal status</t>
  </si>
  <si>
    <t>East</t>
  </si>
  <si>
    <t>East Midlands</t>
  </si>
  <si>
    <t>London</t>
  </si>
  <si>
    <t>North East</t>
  </si>
  <si>
    <t>North West</t>
  </si>
  <si>
    <t>Northern Ireland</t>
  </si>
  <si>
    <t>Scotland</t>
  </si>
  <si>
    <t>South East</t>
  </si>
  <si>
    <t>South West</t>
  </si>
  <si>
    <t>Wales</t>
  </si>
  <si>
    <t>Yorkshire and The Humber</t>
  </si>
  <si>
    <t>All figures are rounded to avoid disclosure. Values may be rounded down to zero and so all zeros are not necessarily true zeros. Totals across tables may differ by minor amounts due to the disclosure methods used. Furthermore, figures may differ by small amounts from those published in ONS outputs due to the application of a different rounding methodology.</t>
  </si>
  <si>
    <t>In 2015, ONS extended the coverage of businesses to include a population of solely PAYE based businesses that were previously excluded because of the risk of duplication. In total, in 2015, 105,000 businesses have been added.Improvements in matching of administrative data and research into those units excluded has indicated that the risk of duplication is very small. The addition of these businesses brings the publication in line with Business Demography and the BIS Business Population Estimates, both of which include these businesses. For more information, see http://www.nomisweb.co.uk/articles/news/files/UKBusinessCoverage.pdf.</t>
  </si>
  <si>
    <t>Micro (0 to 9)</t>
  </si>
  <si>
    <t>Small (10 to 49)</t>
  </si>
  <si>
    <t>Medium-sized (50 to 249)</t>
  </si>
  <si>
    <t>Large (250+)</t>
  </si>
  <si>
    <t>Medium and Large (50+)</t>
  </si>
  <si>
    <t>Businesses</t>
  </si>
  <si>
    <t>% of total GVA</t>
  </si>
  <si>
    <t>% of total businesses</t>
  </si>
  <si>
    <t>% of total employees</t>
  </si>
  <si>
    <t xml:space="preserve">ONS: Regional gross value added (balanced) by industry: all ITL regions </t>
  </si>
  <si>
    <t>Business Register Employment Survey (BRES), 2022</t>
  </si>
  <si>
    <t>ONS: UK Business Counts, 2022</t>
  </si>
  <si>
    <t>Department for Business, Energy and Industrial Strategy (BEIS): UK local authority and regional carbon dioxide emissions, 2022</t>
  </si>
  <si>
    <t>If there are any queries about this dataset, please contact emma_forde@blackcountryconsortium.co.uk</t>
  </si>
  <si>
    <t>Created by Black Country Consortium Economic Intelligence Unit</t>
  </si>
  <si>
    <t>CO2 Emissions</t>
  </si>
  <si>
    <t>Data sources used throughout:</t>
  </si>
  <si>
    <t>Gross Value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</si>
</sst>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
    <numFmt numFmtId="165" formatCode="#,##0.0"/>
    <numFmt numFmtId="166" formatCode="0.0%"/>
  </numFmts>
  <fonts count="21" x14ac:knownFonts="1">
    <font>
      <sz val="11"/>
      <color theme="1"/>
      <name val="Calibri"/>
      <family val="2"/>
      <scheme val="minor"/>
    </font>
    <font>
      <b/>
      <sz val="11"/>
      <color theme="1"/>
      <name val="Calibri"/>
      <family val="2"/>
      <scheme val="minor"/>
    </font>
    <font>
      <b/>
      <sz val="12"/>
      <name val="Arial"/>
      <family val="2"/>
    </font>
    <font>
      <sz val="11"/>
      <color indexed="8"/>
      <name val="Calibri"/>
      <family val="2"/>
      <scheme val="minor"/>
    </font>
    <font>
      <sz val="12"/>
      <name val="Arial"/>
      <family val="2"/>
    </font>
    <font>
      <sz val="10"/>
      <name val="Arial"/>
      <family val="2"/>
    </font>
    <font>
      <b/>
      <sz val="10"/>
      <name val="Arial"/>
      <family val="2"/>
    </font>
    <font>
      <b/>
      <sz val="10"/>
      <name val="Arial"/>
      <family val="2"/>
    </font>
    <font>
      <b/>
      <vertAlign val="subscript"/>
      <sz val="12"/>
      <name val="Arial"/>
      <family val="2"/>
    </font>
    <font>
      <vertAlign val="superscript"/>
      <sz val="12"/>
      <name val="Arial"/>
      <family val="2"/>
    </font>
    <font>
      <b/>
      <vertAlign val="superscript"/>
      <sz val="12"/>
      <name val="Arial"/>
      <family val="2"/>
    </font>
    <font>
      <sz val="11"/>
      <name val="Calibri"/>
      <family val="2"/>
      <scheme val="minor"/>
    </font>
    <font>
      <sz val="11"/>
      <color theme="1"/>
      <name val="Calibri"/>
      <family val="2"/>
      <scheme val="minor"/>
    </font>
    <font>
      <sz val="20"/>
      <color rgb="FF000000"/>
      <name val="Calibri"/>
      <family val="2"/>
    </font>
    <font>
      <b/>
      <sz val="20"/>
      <color rgb="FF000000"/>
      <name val="Calibri"/>
      <family val="2"/>
    </font>
    <font>
      <b/>
      <sz val="11"/>
      <color indexed="8"/>
      <name val="Calibri"/>
      <family val="2"/>
      <scheme val="minor"/>
    </font>
    <font>
      <b/>
      <sz val="11"/>
      <color rgb="FFFFFFFF"/>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0"/>
      <name val="Calibri"/>
      <family val="2"/>
      <scheme val="minor"/>
    </font>
  </fonts>
  <fills count="9">
    <fill>
      <patternFill patternType="none"/>
    </fill>
    <fill>
      <patternFill patternType="gray125"/>
    </fill>
    <fill>
      <patternFill patternType="solid">
        <fgColor rgb="FFBDD7EE"/>
        <bgColor indexed="64"/>
      </patternFill>
    </fill>
    <fill>
      <patternFill patternType="solid">
        <fgColor rgb="FFDDEBF7"/>
        <bgColor indexed="64"/>
      </patternFill>
    </fill>
    <fill>
      <patternFill patternType="solid">
        <fgColor rgb="FF2F75B5"/>
        <bgColor indexed="64"/>
      </patternFill>
    </fill>
    <fill>
      <patternFill patternType="solid">
        <fgColor rgb="FFFFFF00"/>
        <bgColor indexed="64"/>
      </patternFill>
    </fill>
    <fill>
      <patternFill patternType="solid">
        <fgColor rgb="FF4472C4"/>
        <bgColor indexed="64"/>
      </patternFill>
    </fill>
    <fill>
      <patternFill patternType="solid">
        <fgColor rgb="FFCFD5EA"/>
        <bgColor indexed="64"/>
      </patternFill>
    </fill>
    <fill>
      <patternFill patternType="solid">
        <fgColor rgb="FFE9EBF5"/>
        <bgColor indexed="64"/>
      </patternFill>
    </fill>
  </fills>
  <borders count="7">
    <border>
      <left/>
      <right/>
      <top/>
      <bottom/>
      <diagonal/>
    </border>
    <border>
      <left/>
      <right/>
      <top/>
      <bottom style="thin">
        <color indexed="64"/>
      </bottom>
      <diagonal/>
    </border>
    <border>
      <left/>
      <right/>
      <top/>
      <bottom style="double">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auto="1"/>
      </top>
      <bottom style="thin">
        <color auto="1"/>
      </bottom>
      <diagonal/>
    </border>
  </borders>
  <cellStyleXfs count="5">
    <xf numFmtId="0" fontId="0" fillId="0" borderId="0"/>
    <xf numFmtId="0" fontId="3" fillId="0" borderId="0"/>
    <xf numFmtId="0" fontId="5" fillId="0" borderId="0"/>
    <xf numFmtId="9" fontId="12" fillId="0" borderId="0" applyFont="0" applyFill="0" applyBorder="0" applyAlignment="0" applyProtection="0"/>
    <xf numFmtId="43" fontId="12" fillId="0" borderId="0" applyFont="0" applyFill="0" applyBorder="0" applyAlignment="0" applyProtection="0"/>
  </cellStyleXfs>
  <cellXfs count="94">
    <xf numFmtId="0" fontId="0" fillId="0" borderId="0" xfId="0"/>
    <xf numFmtId="0" fontId="2" fillId="0" borderId="0" xfId="0" applyFont="1" applyAlignment="1">
      <alignment horizontal="left" vertical="center" wrapText="1"/>
    </xf>
    <xf numFmtId="0" fontId="4" fillId="2" borderId="0" xfId="1" applyFont="1" applyFill="1" applyAlignment="1">
      <alignment horizontal="left" vertical="center"/>
    </xf>
    <xf numFmtId="49"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3" borderId="0" xfId="1" applyFont="1" applyFill="1" applyAlignment="1">
      <alignment horizontal="left" vertical="center"/>
    </xf>
    <xf numFmtId="49" fontId="4" fillId="3" borderId="0" xfId="0" applyNumberFormat="1" applyFont="1" applyFill="1" applyAlignment="1">
      <alignment horizontal="left" vertical="center"/>
    </xf>
    <xf numFmtId="0" fontId="4" fillId="3" borderId="0" xfId="0" applyFont="1" applyFill="1" applyAlignment="1">
      <alignment horizontal="left" vertical="center"/>
    </xf>
    <xf numFmtId="0" fontId="4" fillId="4" borderId="0" xfId="1" applyFont="1" applyFill="1" applyAlignment="1">
      <alignment horizontal="left" vertical="center"/>
    </xf>
    <xf numFmtId="49" fontId="4" fillId="4" borderId="0" xfId="0" applyNumberFormat="1" applyFont="1" applyFill="1" applyAlignment="1">
      <alignment horizontal="left" vertical="center"/>
    </xf>
    <xf numFmtId="0" fontId="4" fillId="4" borderId="0" xfId="0" applyFont="1" applyFill="1" applyAlignment="1">
      <alignment horizontal="left" vertical="center"/>
    </xf>
    <xf numFmtId="0" fontId="4" fillId="4" borderId="0" xfId="2" applyFont="1" applyFill="1" applyAlignment="1">
      <alignment horizontal="left" vertical="center"/>
    </xf>
    <xf numFmtId="0" fontId="4" fillId="2" borderId="0" xfId="2" applyFont="1" applyFill="1" applyAlignment="1">
      <alignment horizontal="left" vertical="center"/>
    </xf>
    <xf numFmtId="0" fontId="4" fillId="3" borderId="0" xfId="2" applyFont="1" applyFill="1" applyAlignment="1">
      <alignment horizontal="left" vertical="center"/>
    </xf>
    <xf numFmtId="0" fontId="2" fillId="0" borderId="0" xfId="0" applyFont="1" applyAlignment="1">
      <alignment horizontal="center" vertical="center" wrapText="1"/>
    </xf>
    <xf numFmtId="0" fontId="0" fillId="0" borderId="0" xfId="0" applyAlignment="1">
      <alignment horizontal="center" vertical="center"/>
    </xf>
    <xf numFmtId="3" fontId="4" fillId="4" borderId="0" xfId="1" applyNumberFormat="1" applyFont="1" applyFill="1" applyAlignment="1">
      <alignment horizontal="center" vertical="center"/>
    </xf>
    <xf numFmtId="3" fontId="4" fillId="2" borderId="0" xfId="1" applyNumberFormat="1" applyFont="1" applyFill="1" applyAlignment="1">
      <alignment horizontal="center" vertical="center"/>
    </xf>
    <xf numFmtId="3" fontId="4" fillId="3" borderId="0" xfId="1" applyNumberFormat="1" applyFont="1" applyFill="1" applyAlignment="1">
      <alignment horizontal="center" vertical="center"/>
    </xf>
    <xf numFmtId="3" fontId="4" fillId="4" borderId="0" xfId="2" applyNumberFormat="1" applyFont="1" applyFill="1" applyAlignment="1">
      <alignment horizontal="center" vertical="center"/>
    </xf>
    <xf numFmtId="164" fontId="4" fillId="4" borderId="0" xfId="2" applyNumberFormat="1" applyFont="1" applyFill="1" applyAlignment="1">
      <alignment horizontal="center" vertical="center"/>
    </xf>
    <xf numFmtId="3" fontId="4" fillId="2" borderId="0" xfId="2" applyNumberFormat="1" applyFont="1" applyFill="1" applyAlignment="1">
      <alignment horizontal="center" vertical="center"/>
    </xf>
    <xf numFmtId="3" fontId="4" fillId="3" borderId="0" xfId="2" applyNumberFormat="1" applyFont="1" applyFill="1" applyAlignment="1">
      <alignment horizontal="center" vertical="center"/>
    </xf>
    <xf numFmtId="164" fontId="4" fillId="5" borderId="0" xfId="2" applyNumberFormat="1" applyFont="1" applyFill="1" applyAlignment="1">
      <alignment horizontal="center" vertical="center"/>
    </xf>
    <xf numFmtId="0" fontId="0" fillId="0" borderId="0" xfId="0" applyAlignment="1">
      <alignment horizontal="left" vertical="center"/>
    </xf>
    <xf numFmtId="3" fontId="4" fillId="4" borderId="0" xfId="2" applyNumberFormat="1" applyFont="1" applyFill="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left" vertical="center"/>
    </xf>
    <xf numFmtId="0" fontId="6" fillId="0" borderId="0" xfId="0" applyFont="1" applyAlignment="1">
      <alignment horizontal="center" vertical="center" wrapText="1"/>
    </xf>
    <xf numFmtId="3" fontId="5" fillId="0" borderId="0" xfId="0" applyNumberFormat="1" applyFont="1" applyAlignment="1">
      <alignment horizontal="center" vertical="center"/>
    </xf>
    <xf numFmtId="3" fontId="0" fillId="0" borderId="0" xfId="0" applyNumberFormat="1" applyAlignment="1">
      <alignment horizontal="center" vertical="center"/>
    </xf>
    <xf numFmtId="3" fontId="6" fillId="0" borderId="0" xfId="0" applyNumberFormat="1" applyFont="1" applyAlignment="1">
      <alignment horizontal="center" vertical="center"/>
    </xf>
    <xf numFmtId="0" fontId="7" fillId="0" borderId="0" xfId="1" applyFont="1" applyAlignment="1">
      <alignment horizontal="center" vertical="center" wrapText="1"/>
    </xf>
    <xf numFmtId="3" fontId="1" fillId="0" borderId="0" xfId="0" applyNumberFormat="1" applyFont="1" applyAlignment="1">
      <alignment horizontal="center" vertical="center"/>
    </xf>
    <xf numFmtId="0" fontId="6" fillId="0" borderId="0" xfId="0" quotePrefix="1" applyFont="1" applyAlignment="1">
      <alignment horizontal="left" vertical="center"/>
    </xf>
    <xf numFmtId="0" fontId="1" fillId="0" borderId="0" xfId="0" applyFont="1" applyAlignment="1">
      <alignment horizontal="left" vertical="center"/>
    </xf>
    <xf numFmtId="0" fontId="2" fillId="0" borderId="1" xfId="0" quotePrefix="1" applyFont="1" applyBorder="1" applyAlignment="1">
      <alignment horizontal="left" vertical="center" wrapText="1"/>
    </xf>
    <xf numFmtId="1" fontId="2"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0" xfId="0" applyNumberFormat="1" applyFont="1" applyAlignment="1">
      <alignment horizontal="center" vertical="center"/>
    </xf>
    <xf numFmtId="165" fontId="2" fillId="0" borderId="0" xfId="0" applyNumberFormat="1" applyFont="1" applyAlignment="1">
      <alignment horizontal="center" vertical="center"/>
    </xf>
    <xf numFmtId="165" fontId="4" fillId="0" borderId="0" xfId="0" applyNumberFormat="1" applyFont="1" applyAlignment="1">
      <alignment horizontal="center" vertical="center"/>
    </xf>
    <xf numFmtId="1" fontId="4"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3" fontId="2" fillId="0" borderId="0" xfId="0" applyNumberFormat="1" applyFont="1" applyAlignment="1">
      <alignment horizontal="center" vertical="center"/>
    </xf>
    <xf numFmtId="3" fontId="4" fillId="0" borderId="0" xfId="0" applyNumberFormat="1" applyFont="1" applyAlignment="1">
      <alignment horizontal="center" vertical="center"/>
    </xf>
    <xf numFmtId="3" fontId="2" fillId="0" borderId="2" xfId="0" applyNumberFormat="1" applyFont="1" applyBorder="1" applyAlignment="1">
      <alignment horizontal="center" vertical="center"/>
    </xf>
    <xf numFmtId="3" fontId="4" fillId="0" borderId="2" xfId="0" applyNumberFormat="1" applyFont="1" applyBorder="1" applyAlignment="1">
      <alignment horizontal="center" vertical="center"/>
    </xf>
    <xf numFmtId="165" fontId="0" fillId="0" borderId="0" xfId="0" applyNumberFormat="1" applyAlignment="1">
      <alignment horizontal="center" vertical="center"/>
    </xf>
    <xf numFmtId="0" fontId="11" fillId="0" borderId="0" xfId="0" applyFont="1" applyAlignment="1">
      <alignment horizontal="left" vertical="center"/>
    </xf>
    <xf numFmtId="0" fontId="13" fillId="6" borderId="3" xfId="0" applyFont="1" applyFill="1" applyBorder="1" applyAlignment="1">
      <alignment horizontal="left" vertical="center" wrapText="1" readingOrder="1"/>
    </xf>
    <xf numFmtId="0" fontId="13" fillId="7" borderId="4" xfId="0" applyFont="1" applyFill="1" applyBorder="1" applyAlignment="1">
      <alignment horizontal="left" vertical="center" wrapText="1" readingOrder="1"/>
    </xf>
    <xf numFmtId="0" fontId="13" fillId="8" borderId="5" xfId="0" applyFont="1" applyFill="1" applyBorder="1" applyAlignment="1">
      <alignment horizontal="left" vertical="center" wrapText="1" readingOrder="1"/>
    </xf>
    <xf numFmtId="0" fontId="13" fillId="7" borderId="5" xfId="0" applyFont="1" applyFill="1" applyBorder="1" applyAlignment="1">
      <alignment horizontal="left" vertical="center" wrapText="1" readingOrder="1"/>
    </xf>
    <xf numFmtId="17" fontId="14" fillId="8" borderId="5" xfId="0" applyNumberFormat="1" applyFont="1" applyFill="1" applyBorder="1" applyAlignment="1">
      <alignment horizontal="left" vertical="center" wrapText="1" readingOrder="1"/>
    </xf>
    <xf numFmtId="166" fontId="0" fillId="0" borderId="0" xfId="3" applyNumberFormat="1" applyFont="1" applyAlignment="1">
      <alignment horizontal="center" vertical="center"/>
    </xf>
    <xf numFmtId="3" fontId="5" fillId="0" borderId="0" xfId="0" applyNumberFormat="1" applyFont="1" applyAlignment="1">
      <alignment horizontal="right"/>
    </xf>
    <xf numFmtId="3" fontId="5" fillId="0" borderId="0" xfId="0" applyNumberFormat="1" applyFont="1" applyAlignment="1">
      <alignment horizontal="right" vertical="center"/>
    </xf>
    <xf numFmtId="3" fontId="5" fillId="0" borderId="0" xfId="1" applyNumberFormat="1" applyFont="1" applyAlignment="1">
      <alignment horizontal="center" vertical="center"/>
    </xf>
    <xf numFmtId="3" fontId="4" fillId="2" borderId="0" xfId="0" applyNumberFormat="1" applyFont="1" applyFill="1" applyAlignment="1">
      <alignment horizontal="left" vertical="center"/>
    </xf>
    <xf numFmtId="0" fontId="2" fillId="0" borderId="0" xfId="0" applyFont="1" applyAlignment="1">
      <alignment horizontal="left" vertical="center"/>
    </xf>
    <xf numFmtId="0" fontId="5" fillId="0" borderId="0" xfId="0" applyFont="1"/>
    <xf numFmtId="0" fontId="5" fillId="5" borderId="0" xfId="0" applyFont="1" applyFill="1" applyAlignment="1">
      <alignment horizontal="left"/>
    </xf>
    <xf numFmtId="0" fontId="6" fillId="0" borderId="0" xfId="0" applyFont="1" applyAlignment="1">
      <alignment horizontal="left"/>
    </xf>
    <xf numFmtId="3" fontId="6" fillId="0" borderId="0" xfId="0" applyNumberFormat="1" applyFont="1" applyAlignment="1">
      <alignment horizontal="right" vertical="center"/>
    </xf>
    <xf numFmtId="3" fontId="0" fillId="0" borderId="0" xfId="0" applyNumberFormat="1"/>
    <xf numFmtId="0" fontId="15" fillId="0" borderId="0" xfId="0" applyFont="1"/>
    <xf numFmtId="0" fontId="16" fillId="6" borderId="3" xfId="0" applyFont="1" applyFill="1" applyBorder="1" applyAlignment="1">
      <alignment horizontal="left" vertical="center" wrapText="1" readingOrder="1"/>
    </xf>
    <xf numFmtId="0" fontId="16" fillId="6" borderId="3" xfId="0" quotePrefix="1" applyFont="1" applyFill="1" applyBorder="1" applyAlignment="1">
      <alignment horizontal="left" vertical="center" wrapText="1" readingOrder="1"/>
    </xf>
    <xf numFmtId="0" fontId="17" fillId="7" borderId="4" xfId="0" applyFont="1" applyFill="1" applyBorder="1" applyAlignment="1">
      <alignment horizontal="left" vertical="center" wrapText="1" readingOrder="1"/>
    </xf>
    <xf numFmtId="166" fontId="17" fillId="7" borderId="4" xfId="0" applyNumberFormat="1" applyFont="1" applyFill="1" applyBorder="1" applyAlignment="1">
      <alignment horizontal="left" vertical="center" wrapText="1" readingOrder="1"/>
    </xf>
    <xf numFmtId="3" fontId="17" fillId="7" borderId="4" xfId="0" applyNumberFormat="1" applyFont="1" applyFill="1" applyBorder="1" applyAlignment="1">
      <alignment horizontal="left" vertical="center" wrapText="1" readingOrder="1"/>
    </xf>
    <xf numFmtId="0" fontId="17" fillId="8" borderId="5" xfId="0" applyFont="1" applyFill="1" applyBorder="1" applyAlignment="1">
      <alignment horizontal="left" vertical="center" wrapText="1" readingOrder="1"/>
    </xf>
    <xf numFmtId="166" fontId="17" fillId="8" borderId="5" xfId="0" applyNumberFormat="1" applyFont="1" applyFill="1" applyBorder="1" applyAlignment="1">
      <alignment horizontal="left" vertical="center" wrapText="1" readingOrder="1"/>
    </xf>
    <xf numFmtId="3" fontId="17" fillId="8" borderId="5" xfId="0" applyNumberFormat="1" applyFont="1" applyFill="1" applyBorder="1" applyAlignment="1">
      <alignment horizontal="left" vertical="center" wrapText="1" readingOrder="1"/>
    </xf>
    <xf numFmtId="0" fontId="17" fillId="7" borderId="5" xfId="0" applyFont="1" applyFill="1" applyBorder="1" applyAlignment="1">
      <alignment horizontal="left" vertical="center" wrapText="1" readingOrder="1"/>
    </xf>
    <xf numFmtId="166" fontId="17" fillId="7" borderId="5" xfId="0" applyNumberFormat="1" applyFont="1" applyFill="1" applyBorder="1" applyAlignment="1">
      <alignment horizontal="left" vertical="center" wrapText="1" readingOrder="1"/>
    </xf>
    <xf numFmtId="3" fontId="17" fillId="7" borderId="5" xfId="0" applyNumberFormat="1" applyFont="1" applyFill="1" applyBorder="1" applyAlignment="1">
      <alignment horizontal="left" vertical="center" wrapText="1" readingOrder="1"/>
    </xf>
    <xf numFmtId="49" fontId="18" fillId="7" borderId="5" xfId="0" applyNumberFormat="1" applyFont="1" applyFill="1" applyBorder="1" applyAlignment="1">
      <alignment horizontal="left" vertical="center" wrapText="1" readingOrder="1"/>
    </xf>
    <xf numFmtId="0" fontId="18" fillId="7" borderId="5" xfId="0" applyFont="1" applyFill="1" applyBorder="1" applyAlignment="1">
      <alignment horizontal="left" vertical="center" wrapText="1" readingOrder="1"/>
    </xf>
    <xf numFmtId="3" fontId="18" fillId="7" borderId="5" xfId="0" applyNumberFormat="1" applyFont="1" applyFill="1" applyBorder="1" applyAlignment="1">
      <alignment horizontal="left" vertical="center" wrapText="1" readingOrder="1"/>
    </xf>
    <xf numFmtId="3" fontId="20" fillId="0" borderId="0" xfId="0" applyNumberFormat="1" applyFont="1" applyAlignment="1">
      <alignment horizontal="center" vertical="center"/>
    </xf>
    <xf numFmtId="3" fontId="6" fillId="0" borderId="0" xfId="1" applyNumberFormat="1" applyFont="1" applyAlignment="1">
      <alignment horizontal="right"/>
    </xf>
    <xf numFmtId="3" fontId="0" fillId="0" borderId="0" xfId="0" applyNumberFormat="1" applyAlignment="1">
      <alignment horizontal="left" vertical="center"/>
    </xf>
    <xf numFmtId="0" fontId="11" fillId="7" borderId="5" xfId="0" applyFont="1" applyFill="1" applyBorder="1" applyAlignment="1">
      <alignment horizontal="left" vertical="center" wrapText="1"/>
    </xf>
    <xf numFmtId="164" fontId="19" fillId="0" borderId="6" xfId="4" applyNumberFormat="1" applyFont="1" applyBorder="1" applyAlignment="1">
      <alignment horizontal="left" vertical="center"/>
    </xf>
    <xf numFmtId="0" fontId="1" fillId="0" borderId="0" xfId="0" quotePrefix="1" applyFont="1" applyAlignment="1">
      <alignment horizontal="left" vertical="center"/>
    </xf>
    <xf numFmtId="0" fontId="0" fillId="0" borderId="0" xfId="0" quotePrefix="1" applyAlignment="1">
      <alignment horizontal="left"/>
    </xf>
    <xf numFmtId="0" fontId="1" fillId="0" borderId="0" xfId="0" quotePrefix="1" applyFont="1" applyAlignment="1">
      <alignment horizontal="left"/>
    </xf>
    <xf numFmtId="0" fontId="0" fillId="0" borderId="0" xfId="0" applyAlignment="1">
      <alignment horizontal="center" vertical="center"/>
    </xf>
  </cellXfs>
  <cellStyles count="5">
    <cellStyle name="Comma" xfId="4" builtinId="3"/>
    <cellStyle name="Normal" xfId="0" builtinId="0"/>
    <cellStyle name="Normal 2" xfId="1" xr:uid="{068450D7-A42C-4482-AC8B-6F90828B681F}"/>
    <cellStyle name="Normal 3" xfId="2" xr:uid="{8D6FE217-FF41-44B1-BE23-4DC8E9C934EA}"/>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Black</a:t>
            </a:r>
            <a:r>
              <a:rPr lang="en-GB" baseline="0"/>
              <a:t> Country m</a:t>
            </a:r>
            <a:r>
              <a:rPr lang="en-GB"/>
              <a:t>anufacturing sector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summary!$D$20</c:f>
              <c:strCache>
                <c:ptCount val="1"/>
                <c:pt idx="0">
                  <c:v>% of total GVA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summary!$B$21:$B$24</c:f>
              <c:strCache>
                <c:ptCount val="4"/>
                <c:pt idx="0">
                  <c:v>Manufacture of food, beverages, textiles and clothing</c:v>
                </c:pt>
                <c:pt idx="1">
                  <c:v>Manufacture of wood, petroleum, chemicals and minerals</c:v>
                </c:pt>
                <c:pt idx="2">
                  <c:v>Manufacture of metals, electrical products and machinery</c:v>
                </c:pt>
                <c:pt idx="3">
                  <c:v>Other manufacturing, repair and installation</c:v>
                </c:pt>
              </c:strCache>
            </c:strRef>
          </c:cat>
          <c:val>
            <c:numRef>
              <c:f>summary!$D$21:$D$24</c:f>
              <c:numCache>
                <c:formatCode>0.0%</c:formatCode>
                <c:ptCount val="4"/>
                <c:pt idx="0">
                  <c:v>1.6168185773828607E-2</c:v>
                </c:pt>
                <c:pt idx="1">
                  <c:v>2.8809600146567124E-2</c:v>
                </c:pt>
                <c:pt idx="2">
                  <c:v>9.6871707965007103E-2</c:v>
                </c:pt>
                <c:pt idx="3">
                  <c:v>1.4610910090230385E-2</c:v>
                </c:pt>
              </c:numCache>
            </c:numRef>
          </c:val>
          <c:extLst>
            <c:ext xmlns:c16="http://schemas.microsoft.com/office/drawing/2014/chart" uri="{C3380CC4-5D6E-409C-BE32-E72D297353CC}">
              <c16:uniqueId val="{00000000-2C7D-401E-8076-4CF5E35EB5D3}"/>
            </c:ext>
          </c:extLst>
        </c:ser>
        <c:ser>
          <c:idx val="1"/>
          <c:order val="1"/>
          <c:tx>
            <c:strRef>
              <c:f>summary!$F$20</c:f>
              <c:strCache>
                <c:ptCount val="1"/>
                <c:pt idx="0">
                  <c:v>% of total businesses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summary!$B$21:$B$24</c:f>
              <c:strCache>
                <c:ptCount val="4"/>
                <c:pt idx="0">
                  <c:v>Manufacture of food, beverages, textiles and clothing</c:v>
                </c:pt>
                <c:pt idx="1">
                  <c:v>Manufacture of wood, petroleum, chemicals and minerals</c:v>
                </c:pt>
                <c:pt idx="2">
                  <c:v>Manufacture of metals, electrical products and machinery</c:v>
                </c:pt>
                <c:pt idx="3">
                  <c:v>Other manufacturing, repair and installation</c:v>
                </c:pt>
              </c:strCache>
            </c:strRef>
          </c:cat>
          <c:val>
            <c:numRef>
              <c:f>summary!$F$21:$F$24</c:f>
              <c:numCache>
                <c:formatCode>0.0%</c:formatCode>
                <c:ptCount val="4"/>
                <c:pt idx="0">
                  <c:v>9.4465141032464076E-3</c:v>
                </c:pt>
                <c:pt idx="1">
                  <c:v>1.6631186801490155E-2</c:v>
                </c:pt>
                <c:pt idx="2">
                  <c:v>4.6700372538584355E-2</c:v>
                </c:pt>
                <c:pt idx="3">
                  <c:v>1.5832889835018626E-2</c:v>
                </c:pt>
              </c:numCache>
            </c:numRef>
          </c:val>
          <c:extLst>
            <c:ext xmlns:c16="http://schemas.microsoft.com/office/drawing/2014/chart" uri="{C3380CC4-5D6E-409C-BE32-E72D297353CC}">
              <c16:uniqueId val="{00000001-2C7D-401E-8076-4CF5E35EB5D3}"/>
            </c:ext>
          </c:extLst>
        </c:ser>
        <c:ser>
          <c:idx val="2"/>
          <c:order val="2"/>
          <c:tx>
            <c:strRef>
              <c:f>summary!$H$20</c:f>
              <c:strCache>
                <c:ptCount val="1"/>
                <c:pt idx="0">
                  <c:v>% of total employees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summary!$B$21:$B$24</c:f>
              <c:strCache>
                <c:ptCount val="4"/>
                <c:pt idx="0">
                  <c:v>Manufacture of food, beverages, textiles and clothing</c:v>
                </c:pt>
                <c:pt idx="1">
                  <c:v>Manufacture of wood, petroleum, chemicals and minerals</c:v>
                </c:pt>
                <c:pt idx="2">
                  <c:v>Manufacture of metals, electrical products and machinery</c:v>
                </c:pt>
                <c:pt idx="3">
                  <c:v>Other manufacturing, repair and installation</c:v>
                </c:pt>
              </c:strCache>
            </c:strRef>
          </c:cat>
          <c:val>
            <c:numRef>
              <c:f>summary!$H$21:$H$24</c:f>
              <c:numCache>
                <c:formatCode>0.0%</c:formatCode>
                <c:ptCount val="4"/>
                <c:pt idx="0">
                  <c:v>1.7254296285197267E-2</c:v>
                </c:pt>
                <c:pt idx="1">
                  <c:v>2.1023270824448773E-2</c:v>
                </c:pt>
                <c:pt idx="2">
                  <c:v>7.779993314968707E-2</c:v>
                </c:pt>
                <c:pt idx="3">
                  <c:v>1.6136282431046207E-2</c:v>
                </c:pt>
              </c:numCache>
            </c:numRef>
          </c:val>
          <c:extLst>
            <c:ext xmlns:c16="http://schemas.microsoft.com/office/drawing/2014/chart" uri="{C3380CC4-5D6E-409C-BE32-E72D297353CC}">
              <c16:uniqueId val="{00000002-2C7D-401E-8076-4CF5E35EB5D3}"/>
            </c:ext>
          </c:extLst>
        </c:ser>
        <c:dLbls>
          <c:dLblPos val="outEnd"/>
          <c:showLegendKey val="0"/>
          <c:showVal val="1"/>
          <c:showCatName val="0"/>
          <c:showSerName val="0"/>
          <c:showPercent val="0"/>
          <c:showBubbleSize val="0"/>
        </c:dLbls>
        <c:gapWidth val="182"/>
        <c:axId val="488708512"/>
        <c:axId val="488709168"/>
      </c:barChart>
      <c:catAx>
        <c:axId val="488708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09168"/>
        <c:crosses val="autoZero"/>
        <c:auto val="1"/>
        <c:lblAlgn val="ctr"/>
        <c:lblOffset val="100"/>
        <c:noMultiLvlLbl val="0"/>
      </c:catAx>
      <c:valAx>
        <c:axId val="48870916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0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Medium and Large (50+) </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10"/>
            <c:invertIfNegative val="0"/>
            <c:bubble3D val="0"/>
            <c:spPr>
              <a:solidFill>
                <a:schemeClr val="accent2"/>
              </a:solidFill>
              <a:ln>
                <a:noFill/>
              </a:ln>
              <a:effectLst/>
            </c:spPr>
            <c:extLst>
              <c:ext xmlns:c16="http://schemas.microsoft.com/office/drawing/2014/chart" uri="{C3380CC4-5D6E-409C-BE32-E72D297353CC}">
                <c16:uniqueId val="{00000001-EB0F-4936-AECB-B5901EC1D428}"/>
              </c:ext>
            </c:extLst>
          </c:dPt>
          <c:cat>
            <c:strRef>
              <c:f>'businesses by size'!$A$203:$A$214</c:f>
              <c:strCache>
                <c:ptCount val="12"/>
                <c:pt idx="0">
                  <c:v>East</c:v>
                </c:pt>
                <c:pt idx="1">
                  <c:v>East Midlands</c:v>
                </c:pt>
                <c:pt idx="2">
                  <c:v>London</c:v>
                </c:pt>
                <c:pt idx="3">
                  <c:v>North East</c:v>
                </c:pt>
                <c:pt idx="4">
                  <c:v>North West</c:v>
                </c:pt>
                <c:pt idx="5">
                  <c:v>Northern Ireland</c:v>
                </c:pt>
                <c:pt idx="6">
                  <c:v>Scotland</c:v>
                </c:pt>
                <c:pt idx="7">
                  <c:v>South East</c:v>
                </c:pt>
                <c:pt idx="8">
                  <c:v>South West</c:v>
                </c:pt>
                <c:pt idx="9">
                  <c:v>Wales</c:v>
                </c:pt>
                <c:pt idx="10">
                  <c:v>West Midlands</c:v>
                </c:pt>
                <c:pt idx="11">
                  <c:v>Yorkshire and The Humber</c:v>
                </c:pt>
              </c:strCache>
            </c:strRef>
          </c:cat>
          <c:val>
            <c:numRef>
              <c:f>'businesses by size'!$G$203:$G$214</c:f>
              <c:numCache>
                <c:formatCode>#,##0</c:formatCode>
                <c:ptCount val="12"/>
                <c:pt idx="0">
                  <c:v>665</c:v>
                </c:pt>
                <c:pt idx="1">
                  <c:v>800</c:v>
                </c:pt>
                <c:pt idx="2">
                  <c:v>350</c:v>
                </c:pt>
                <c:pt idx="3">
                  <c:v>290</c:v>
                </c:pt>
                <c:pt idx="4">
                  <c:v>845</c:v>
                </c:pt>
                <c:pt idx="5">
                  <c:v>235</c:v>
                </c:pt>
                <c:pt idx="6">
                  <c:v>540</c:v>
                </c:pt>
                <c:pt idx="7">
                  <c:v>800</c:v>
                </c:pt>
                <c:pt idx="8">
                  <c:v>570</c:v>
                </c:pt>
                <c:pt idx="9">
                  <c:v>395</c:v>
                </c:pt>
                <c:pt idx="10">
                  <c:v>910</c:v>
                </c:pt>
                <c:pt idx="11">
                  <c:v>860</c:v>
                </c:pt>
              </c:numCache>
            </c:numRef>
          </c:val>
          <c:extLst>
            <c:ext xmlns:c16="http://schemas.microsoft.com/office/drawing/2014/chart" uri="{C3380CC4-5D6E-409C-BE32-E72D297353CC}">
              <c16:uniqueId val="{00000000-EB0F-4936-AECB-B5901EC1D428}"/>
            </c:ext>
          </c:extLst>
        </c:ser>
        <c:dLbls>
          <c:showLegendKey val="0"/>
          <c:showVal val="0"/>
          <c:showCatName val="0"/>
          <c:showSerName val="0"/>
          <c:showPercent val="0"/>
          <c:showBubbleSize val="0"/>
        </c:dLbls>
        <c:gapWidth val="182"/>
        <c:axId val="424223464"/>
        <c:axId val="424221496"/>
      </c:barChart>
      <c:catAx>
        <c:axId val="424223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221496"/>
        <c:crosses val="autoZero"/>
        <c:auto val="1"/>
        <c:lblAlgn val="ctr"/>
        <c:lblOffset val="100"/>
        <c:noMultiLvlLbl val="0"/>
      </c:catAx>
      <c:valAx>
        <c:axId val="4242214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223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5</xdr:col>
      <xdr:colOff>100965</xdr:colOff>
      <xdr:row>6</xdr:row>
      <xdr:rowOff>133350</xdr:rowOff>
    </xdr:to>
    <xdr:pic>
      <xdr:nvPicPr>
        <xdr:cNvPr id="3" name="Picture 2">
          <a:extLst>
            <a:ext uri="{FF2B5EF4-FFF2-40B4-BE49-F238E27FC236}">
              <a16:creationId xmlns:a16="http://schemas.microsoft.com/office/drawing/2014/main" id="{B397FF33-6C9C-34E6-E61F-9B864D8507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3217545" cy="1186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66675</xdr:rowOff>
    </xdr:from>
    <xdr:to>
      <xdr:col>4</xdr:col>
      <xdr:colOff>586740</xdr:colOff>
      <xdr:row>45</xdr:row>
      <xdr:rowOff>105727</xdr:rowOff>
    </xdr:to>
    <xdr:graphicFrame macro="">
      <xdr:nvGraphicFramePr>
        <xdr:cNvPr id="2" name="Chart 1">
          <a:extLst>
            <a:ext uri="{FF2B5EF4-FFF2-40B4-BE49-F238E27FC236}">
              <a16:creationId xmlns:a16="http://schemas.microsoft.com/office/drawing/2014/main" id="{A66B08C7-56D2-4FBE-8C63-4632603AA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750570</xdr:colOff>
      <xdr:row>199</xdr:row>
      <xdr:rowOff>120967</xdr:rowOff>
    </xdr:from>
    <xdr:to>
      <xdr:col>12</xdr:col>
      <xdr:colOff>516255</xdr:colOff>
      <xdr:row>214</xdr:row>
      <xdr:rowOff>153352</xdr:rowOff>
    </xdr:to>
    <xdr:graphicFrame macro="">
      <xdr:nvGraphicFramePr>
        <xdr:cNvPr id="3" name="Chart 2">
          <a:extLst>
            <a:ext uri="{FF2B5EF4-FFF2-40B4-BE49-F238E27FC236}">
              <a16:creationId xmlns:a16="http://schemas.microsoft.com/office/drawing/2014/main" id="{E5DE75C2-8202-4332-B87B-B661809E08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D05-4003-47EB-962A-6EB0E66FFDDF}">
  <dimension ref="A8:C16"/>
  <sheetViews>
    <sheetView tabSelected="1" workbookViewId="0">
      <selection activeCell="A13" sqref="A13"/>
    </sheetView>
  </sheetViews>
  <sheetFormatPr defaultRowHeight="14.4" x14ac:dyDescent="0.3"/>
  <cols>
    <col min="1" max="1" width="10.44140625" customWidth="1"/>
  </cols>
  <sheetData>
    <row r="8" spans="1:3" x14ac:dyDescent="0.3">
      <c r="A8" t="s">
        <v>210</v>
      </c>
    </row>
    <row r="9" spans="1:3" x14ac:dyDescent="0.3">
      <c r="A9" s="91" t="s">
        <v>209</v>
      </c>
    </row>
    <row r="11" spans="1:3" x14ac:dyDescent="0.3">
      <c r="A11" s="92" t="s">
        <v>212</v>
      </c>
    </row>
    <row r="13" spans="1:3" x14ac:dyDescent="0.3">
      <c r="A13" t="s">
        <v>213</v>
      </c>
      <c r="C13" s="24" t="s">
        <v>205</v>
      </c>
    </row>
    <row r="14" spans="1:3" x14ac:dyDescent="0.3">
      <c r="A14" t="s">
        <v>163</v>
      </c>
      <c r="C14" s="24" t="s">
        <v>206</v>
      </c>
    </row>
    <row r="15" spans="1:3" x14ac:dyDescent="0.3">
      <c r="A15" t="s">
        <v>201</v>
      </c>
      <c r="C15" t="s">
        <v>207</v>
      </c>
    </row>
    <row r="16" spans="1:3" x14ac:dyDescent="0.3">
      <c r="A16" t="s">
        <v>211</v>
      </c>
      <c r="C16" s="24" t="s">
        <v>208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A1C2D-B8A1-4997-AB7E-FFD2742AD791}">
  <dimension ref="A1:M220"/>
  <sheetViews>
    <sheetView topLeftCell="A193" workbookViewId="0">
      <selection activeCell="A220" sqref="A220"/>
    </sheetView>
  </sheetViews>
  <sheetFormatPr defaultRowHeight="14.4" x14ac:dyDescent="0.3"/>
  <cols>
    <col min="1" max="1" width="33.109375" customWidth="1" collapsed="1"/>
    <col min="2" max="13" width="14" customWidth="1" collapsed="1"/>
  </cols>
  <sheetData>
    <row r="1" spans="1:13" ht="15.6" x14ac:dyDescent="0.3">
      <c r="A1" s="64" t="s">
        <v>178</v>
      </c>
    </row>
    <row r="2" spans="1:13" x14ac:dyDescent="0.3">
      <c r="A2" s="65" t="s">
        <v>179</v>
      </c>
    </row>
    <row r="4" spans="1:13" x14ac:dyDescent="0.3">
      <c r="A4" s="27" t="s">
        <v>180</v>
      </c>
      <c r="B4" s="27">
        <v>2022</v>
      </c>
    </row>
    <row r="5" spans="1:13" x14ac:dyDescent="0.3">
      <c r="A5" s="27" t="s">
        <v>181</v>
      </c>
      <c r="B5" s="27" t="s">
        <v>30</v>
      </c>
    </row>
    <row r="6" spans="1:13" x14ac:dyDescent="0.3">
      <c r="A6" s="27" t="s">
        <v>182</v>
      </c>
      <c r="B6" s="66" t="s">
        <v>30</v>
      </c>
    </row>
    <row r="8" spans="1:13" ht="39" customHeight="1" x14ac:dyDescent="0.3">
      <c r="A8" s="26" t="s">
        <v>59</v>
      </c>
      <c r="B8" s="29" t="s">
        <v>183</v>
      </c>
      <c r="C8" s="29" t="s">
        <v>184</v>
      </c>
      <c r="D8" s="29" t="s">
        <v>185</v>
      </c>
      <c r="E8" s="29" t="s">
        <v>186</v>
      </c>
      <c r="F8" s="29" t="s">
        <v>187</v>
      </c>
      <c r="G8" s="29" t="s">
        <v>188</v>
      </c>
      <c r="H8" s="29" t="s">
        <v>189</v>
      </c>
      <c r="I8" s="29" t="s">
        <v>190</v>
      </c>
      <c r="J8" s="29" t="s">
        <v>191</v>
      </c>
      <c r="K8" s="29" t="s">
        <v>192</v>
      </c>
      <c r="L8" s="29" t="s">
        <v>55</v>
      </c>
      <c r="M8" s="29" t="s">
        <v>193</v>
      </c>
    </row>
    <row r="9" spans="1:13" hidden="1" x14ac:dyDescent="0.3">
      <c r="A9" s="27" t="s">
        <v>60</v>
      </c>
      <c r="B9" s="60">
        <v>785</v>
      </c>
      <c r="C9" s="60">
        <v>615</v>
      </c>
      <c r="D9" s="60">
        <v>1645</v>
      </c>
      <c r="E9" s="60">
        <v>250</v>
      </c>
      <c r="F9" s="60">
        <v>1020</v>
      </c>
      <c r="G9" s="60">
        <v>505</v>
      </c>
      <c r="H9" s="60">
        <v>855</v>
      </c>
      <c r="I9" s="60">
        <v>1050</v>
      </c>
      <c r="J9" s="60">
        <v>915</v>
      </c>
      <c r="K9" s="60">
        <v>455</v>
      </c>
      <c r="L9" s="60">
        <v>740</v>
      </c>
      <c r="M9" s="60">
        <v>800</v>
      </c>
    </row>
    <row r="10" spans="1:13" hidden="1" x14ac:dyDescent="0.3">
      <c r="A10" s="27" t="s">
        <v>61</v>
      </c>
      <c r="B10" s="60">
        <v>200</v>
      </c>
      <c r="C10" s="60">
        <v>170</v>
      </c>
      <c r="D10" s="60">
        <v>370</v>
      </c>
      <c r="E10" s="60">
        <v>95</v>
      </c>
      <c r="F10" s="60">
        <v>255</v>
      </c>
      <c r="G10" s="60">
        <v>70</v>
      </c>
      <c r="H10" s="60">
        <v>405</v>
      </c>
      <c r="I10" s="60">
        <v>380</v>
      </c>
      <c r="J10" s="60">
        <v>330</v>
      </c>
      <c r="K10" s="60">
        <v>140</v>
      </c>
      <c r="L10" s="60">
        <v>195</v>
      </c>
      <c r="M10" s="60">
        <v>225</v>
      </c>
    </row>
    <row r="11" spans="1:13" hidden="1" x14ac:dyDescent="0.3">
      <c r="A11" s="27" t="s">
        <v>62</v>
      </c>
      <c r="B11" s="60">
        <v>0</v>
      </c>
      <c r="C11" s="60">
        <v>0</v>
      </c>
      <c r="D11" s="60">
        <v>0</v>
      </c>
      <c r="E11" s="60">
        <v>0</v>
      </c>
      <c r="F11" s="60">
        <v>0</v>
      </c>
      <c r="G11" s="60">
        <v>0</v>
      </c>
      <c r="H11" s="60">
        <v>0</v>
      </c>
      <c r="I11" s="60">
        <v>0</v>
      </c>
      <c r="J11" s="60">
        <v>0</v>
      </c>
      <c r="K11" s="60">
        <v>0</v>
      </c>
      <c r="L11" s="60">
        <v>0</v>
      </c>
      <c r="M11" s="60">
        <v>0</v>
      </c>
    </row>
    <row r="12" spans="1:13" hidden="1" x14ac:dyDescent="0.3">
      <c r="A12" s="27" t="s">
        <v>63</v>
      </c>
      <c r="B12" s="60">
        <v>375</v>
      </c>
      <c r="C12" s="60">
        <v>540</v>
      </c>
      <c r="D12" s="60">
        <v>535</v>
      </c>
      <c r="E12" s="60">
        <v>120</v>
      </c>
      <c r="F12" s="60">
        <v>585</v>
      </c>
      <c r="G12" s="60">
        <v>150</v>
      </c>
      <c r="H12" s="60">
        <v>310</v>
      </c>
      <c r="I12" s="60">
        <v>495</v>
      </c>
      <c r="J12" s="60">
        <v>325</v>
      </c>
      <c r="K12" s="60">
        <v>185</v>
      </c>
      <c r="L12" s="60">
        <v>340</v>
      </c>
      <c r="M12" s="60">
        <v>470</v>
      </c>
    </row>
    <row r="13" spans="1:13" hidden="1" x14ac:dyDescent="0.3">
      <c r="A13" s="27" t="s">
        <v>64</v>
      </c>
      <c r="B13" s="60">
        <v>255</v>
      </c>
      <c r="C13" s="60">
        <v>645</v>
      </c>
      <c r="D13" s="60">
        <v>1345</v>
      </c>
      <c r="E13" s="60">
        <v>80</v>
      </c>
      <c r="F13" s="60">
        <v>425</v>
      </c>
      <c r="G13" s="60">
        <v>60</v>
      </c>
      <c r="H13" s="60">
        <v>205</v>
      </c>
      <c r="I13" s="60">
        <v>405</v>
      </c>
      <c r="J13" s="60">
        <v>215</v>
      </c>
      <c r="K13" s="60">
        <v>100</v>
      </c>
      <c r="L13" s="60">
        <v>285</v>
      </c>
      <c r="M13" s="60">
        <v>245</v>
      </c>
    </row>
    <row r="14" spans="1:13" hidden="1" x14ac:dyDescent="0.3">
      <c r="A14" s="27" t="s">
        <v>65</v>
      </c>
      <c r="B14" s="60">
        <v>50</v>
      </c>
      <c r="C14" s="60">
        <v>75</v>
      </c>
      <c r="D14" s="60">
        <v>145</v>
      </c>
      <c r="E14" s="60">
        <v>10</v>
      </c>
      <c r="F14" s="60">
        <v>40</v>
      </c>
      <c r="G14" s="60">
        <v>0</v>
      </c>
      <c r="H14" s="60">
        <v>25</v>
      </c>
      <c r="I14" s="60">
        <v>70</v>
      </c>
      <c r="J14" s="60">
        <v>55</v>
      </c>
      <c r="K14" s="60">
        <v>40</v>
      </c>
      <c r="L14" s="60">
        <v>80</v>
      </c>
      <c r="M14" s="60">
        <v>30</v>
      </c>
    </row>
    <row r="15" spans="1:13" hidden="1" x14ac:dyDescent="0.3">
      <c r="A15" s="27" t="s">
        <v>66</v>
      </c>
      <c r="B15" s="60">
        <v>1055</v>
      </c>
      <c r="C15" s="60">
        <v>850</v>
      </c>
      <c r="D15" s="60">
        <v>715</v>
      </c>
      <c r="E15" s="60">
        <v>380</v>
      </c>
      <c r="F15" s="60">
        <v>1250</v>
      </c>
      <c r="G15" s="60">
        <v>340</v>
      </c>
      <c r="H15" s="60">
        <v>1165</v>
      </c>
      <c r="I15" s="60">
        <v>1335</v>
      </c>
      <c r="J15" s="60">
        <v>1080</v>
      </c>
      <c r="K15" s="60">
        <v>460</v>
      </c>
      <c r="L15" s="60">
        <v>850</v>
      </c>
      <c r="M15" s="60">
        <v>1130</v>
      </c>
    </row>
    <row r="16" spans="1:13" hidden="1" x14ac:dyDescent="0.3">
      <c r="A16" s="27" t="s">
        <v>67</v>
      </c>
      <c r="B16" s="60">
        <v>170</v>
      </c>
      <c r="C16" s="60">
        <v>150</v>
      </c>
      <c r="D16" s="60">
        <v>155</v>
      </c>
      <c r="E16" s="60">
        <v>25</v>
      </c>
      <c r="F16" s="60">
        <v>210</v>
      </c>
      <c r="G16" s="60">
        <v>35</v>
      </c>
      <c r="H16" s="60">
        <v>60</v>
      </c>
      <c r="I16" s="60">
        <v>180</v>
      </c>
      <c r="J16" s="60">
        <v>110</v>
      </c>
      <c r="K16" s="60">
        <v>45</v>
      </c>
      <c r="L16" s="60">
        <v>150</v>
      </c>
      <c r="M16" s="60">
        <v>135</v>
      </c>
    </row>
    <row r="17" spans="1:13" hidden="1" x14ac:dyDescent="0.3">
      <c r="A17" s="27" t="s">
        <v>68</v>
      </c>
      <c r="B17" s="60">
        <v>1255</v>
      </c>
      <c r="C17" s="60">
        <v>920</v>
      </c>
      <c r="D17" s="60">
        <v>1750</v>
      </c>
      <c r="E17" s="60">
        <v>260</v>
      </c>
      <c r="F17" s="60">
        <v>1040</v>
      </c>
      <c r="G17" s="60">
        <v>190</v>
      </c>
      <c r="H17" s="60">
        <v>470</v>
      </c>
      <c r="I17" s="60">
        <v>1745</v>
      </c>
      <c r="J17" s="60">
        <v>940</v>
      </c>
      <c r="K17" s="60">
        <v>370</v>
      </c>
      <c r="L17" s="60">
        <v>850</v>
      </c>
      <c r="M17" s="60">
        <v>875</v>
      </c>
    </row>
    <row r="18" spans="1:13" hidden="1" x14ac:dyDescent="0.3">
      <c r="A18" s="27" t="s">
        <v>69</v>
      </c>
      <c r="B18" s="60">
        <v>5</v>
      </c>
      <c r="C18" s="60">
        <v>5</v>
      </c>
      <c r="D18" s="60">
        <v>10</v>
      </c>
      <c r="E18" s="60">
        <v>5</v>
      </c>
      <c r="F18" s="60">
        <v>15</v>
      </c>
      <c r="G18" s="60">
        <v>5</v>
      </c>
      <c r="H18" s="60">
        <v>5</v>
      </c>
      <c r="I18" s="60">
        <v>10</v>
      </c>
      <c r="J18" s="60">
        <v>5</v>
      </c>
      <c r="K18" s="60">
        <v>5</v>
      </c>
      <c r="L18" s="60">
        <v>15</v>
      </c>
      <c r="M18" s="60">
        <v>10</v>
      </c>
    </row>
    <row r="19" spans="1:13" hidden="1" x14ac:dyDescent="0.3">
      <c r="A19" s="27" t="s">
        <v>70</v>
      </c>
      <c r="B19" s="60">
        <v>300</v>
      </c>
      <c r="C19" s="60">
        <v>275</v>
      </c>
      <c r="D19" s="60">
        <v>470</v>
      </c>
      <c r="E19" s="60">
        <v>110</v>
      </c>
      <c r="F19" s="60">
        <v>530</v>
      </c>
      <c r="G19" s="60">
        <v>85</v>
      </c>
      <c r="H19" s="60">
        <v>210</v>
      </c>
      <c r="I19" s="60">
        <v>440</v>
      </c>
      <c r="J19" s="60">
        <v>270</v>
      </c>
      <c r="K19" s="60">
        <v>165</v>
      </c>
      <c r="L19" s="60">
        <v>300</v>
      </c>
      <c r="M19" s="60">
        <v>335</v>
      </c>
    </row>
    <row r="20" spans="1:13" hidden="1" x14ac:dyDescent="0.3">
      <c r="A20" s="27" t="s">
        <v>71</v>
      </c>
      <c r="B20" s="60">
        <v>70</v>
      </c>
      <c r="C20" s="60">
        <v>40</v>
      </c>
      <c r="D20" s="60">
        <v>145</v>
      </c>
      <c r="E20" s="60">
        <v>25</v>
      </c>
      <c r="F20" s="60">
        <v>95</v>
      </c>
      <c r="G20" s="60">
        <v>20</v>
      </c>
      <c r="H20" s="60">
        <v>35</v>
      </c>
      <c r="I20" s="60">
        <v>115</v>
      </c>
      <c r="J20" s="60">
        <v>40</v>
      </c>
      <c r="K20" s="60">
        <v>25</v>
      </c>
      <c r="L20" s="60">
        <v>40</v>
      </c>
      <c r="M20" s="60">
        <v>35</v>
      </c>
    </row>
    <row r="21" spans="1:13" hidden="1" x14ac:dyDescent="0.3">
      <c r="A21" s="27" t="s">
        <v>72</v>
      </c>
      <c r="B21" s="60">
        <v>585</v>
      </c>
      <c r="C21" s="60">
        <v>615</v>
      </c>
      <c r="D21" s="60">
        <v>290</v>
      </c>
      <c r="E21" s="60">
        <v>200</v>
      </c>
      <c r="F21" s="60">
        <v>695</v>
      </c>
      <c r="G21" s="60">
        <v>210</v>
      </c>
      <c r="H21" s="60">
        <v>230</v>
      </c>
      <c r="I21" s="60">
        <v>670</v>
      </c>
      <c r="J21" s="60">
        <v>515</v>
      </c>
      <c r="K21" s="60">
        <v>295</v>
      </c>
      <c r="L21" s="60">
        <v>645</v>
      </c>
      <c r="M21" s="60">
        <v>560</v>
      </c>
    </row>
    <row r="22" spans="1:13" hidden="1" x14ac:dyDescent="0.3">
      <c r="A22" s="27" t="s">
        <v>73</v>
      </c>
      <c r="B22" s="60">
        <v>405</v>
      </c>
      <c r="C22" s="60">
        <v>315</v>
      </c>
      <c r="D22" s="60">
        <v>400</v>
      </c>
      <c r="E22" s="60">
        <v>130</v>
      </c>
      <c r="F22" s="60">
        <v>405</v>
      </c>
      <c r="G22" s="60">
        <v>235</v>
      </c>
      <c r="H22" s="60">
        <v>215</v>
      </c>
      <c r="I22" s="60">
        <v>455</v>
      </c>
      <c r="J22" s="60">
        <v>405</v>
      </c>
      <c r="K22" s="60">
        <v>220</v>
      </c>
      <c r="L22" s="60">
        <v>370</v>
      </c>
      <c r="M22" s="60">
        <v>450</v>
      </c>
    </row>
    <row r="23" spans="1:13" hidden="1" x14ac:dyDescent="0.3">
      <c r="A23" s="27" t="s">
        <v>74</v>
      </c>
      <c r="B23" s="60">
        <v>170</v>
      </c>
      <c r="C23" s="60">
        <v>160</v>
      </c>
      <c r="D23" s="60">
        <v>140</v>
      </c>
      <c r="E23" s="60">
        <v>75</v>
      </c>
      <c r="F23" s="60">
        <v>190</v>
      </c>
      <c r="G23" s="60">
        <v>85</v>
      </c>
      <c r="H23" s="60">
        <v>95</v>
      </c>
      <c r="I23" s="60">
        <v>195</v>
      </c>
      <c r="J23" s="60">
        <v>115</v>
      </c>
      <c r="K23" s="60">
        <v>80</v>
      </c>
      <c r="L23" s="60">
        <v>330</v>
      </c>
      <c r="M23" s="60">
        <v>210</v>
      </c>
    </row>
    <row r="24" spans="1:13" hidden="1" x14ac:dyDescent="0.3">
      <c r="A24" s="27" t="s">
        <v>75</v>
      </c>
      <c r="B24" s="60">
        <v>2540</v>
      </c>
      <c r="C24" s="60">
        <v>2240</v>
      </c>
      <c r="D24" s="60">
        <v>1595</v>
      </c>
      <c r="E24" s="60">
        <v>1005</v>
      </c>
      <c r="F24" s="60">
        <v>2770</v>
      </c>
      <c r="G24" s="60">
        <v>915</v>
      </c>
      <c r="H24" s="60">
        <v>1685</v>
      </c>
      <c r="I24" s="60">
        <v>3180</v>
      </c>
      <c r="J24" s="60">
        <v>2165</v>
      </c>
      <c r="K24" s="60">
        <v>1125</v>
      </c>
      <c r="L24" s="60">
        <v>3615</v>
      </c>
      <c r="M24" s="60">
        <v>2500</v>
      </c>
    </row>
    <row r="25" spans="1:13" hidden="1" x14ac:dyDescent="0.3">
      <c r="A25" s="27" t="s">
        <v>76</v>
      </c>
      <c r="B25" s="60">
        <v>795</v>
      </c>
      <c r="C25" s="60">
        <v>390</v>
      </c>
      <c r="D25" s="60">
        <v>670</v>
      </c>
      <c r="E25" s="60">
        <v>135</v>
      </c>
      <c r="F25" s="60">
        <v>540</v>
      </c>
      <c r="G25" s="60">
        <v>85</v>
      </c>
      <c r="H25" s="60">
        <v>320</v>
      </c>
      <c r="I25" s="60">
        <v>1205</v>
      </c>
      <c r="J25" s="60">
        <v>540</v>
      </c>
      <c r="K25" s="60">
        <v>210</v>
      </c>
      <c r="L25" s="60">
        <v>455</v>
      </c>
      <c r="M25" s="60">
        <v>375</v>
      </c>
    </row>
    <row r="26" spans="1:13" hidden="1" x14ac:dyDescent="0.3">
      <c r="A26" s="27" t="s">
        <v>77</v>
      </c>
      <c r="B26" s="60">
        <v>350</v>
      </c>
      <c r="C26" s="60">
        <v>275</v>
      </c>
      <c r="D26" s="60">
        <v>290</v>
      </c>
      <c r="E26" s="60">
        <v>100</v>
      </c>
      <c r="F26" s="60">
        <v>330</v>
      </c>
      <c r="G26" s="60">
        <v>85</v>
      </c>
      <c r="H26" s="60">
        <v>160</v>
      </c>
      <c r="I26" s="60">
        <v>530</v>
      </c>
      <c r="J26" s="60">
        <v>260</v>
      </c>
      <c r="K26" s="60">
        <v>110</v>
      </c>
      <c r="L26" s="60">
        <v>315</v>
      </c>
      <c r="M26" s="60">
        <v>310</v>
      </c>
    </row>
    <row r="27" spans="1:13" hidden="1" x14ac:dyDescent="0.3">
      <c r="A27" s="27" t="s">
        <v>78</v>
      </c>
      <c r="B27" s="60">
        <v>795</v>
      </c>
      <c r="C27" s="60">
        <v>745</v>
      </c>
      <c r="D27" s="60">
        <v>435</v>
      </c>
      <c r="E27" s="60">
        <v>250</v>
      </c>
      <c r="F27" s="60">
        <v>780</v>
      </c>
      <c r="G27" s="60">
        <v>290</v>
      </c>
      <c r="H27" s="60">
        <v>455</v>
      </c>
      <c r="I27" s="60">
        <v>955</v>
      </c>
      <c r="J27" s="60">
        <v>630</v>
      </c>
      <c r="K27" s="60">
        <v>270</v>
      </c>
      <c r="L27" s="60">
        <v>1045</v>
      </c>
      <c r="M27" s="60">
        <v>770</v>
      </c>
    </row>
    <row r="28" spans="1:13" hidden="1" x14ac:dyDescent="0.3">
      <c r="A28" s="27" t="s">
        <v>79</v>
      </c>
      <c r="B28" s="60">
        <v>405</v>
      </c>
      <c r="C28" s="60">
        <v>365</v>
      </c>
      <c r="D28" s="60">
        <v>260</v>
      </c>
      <c r="E28" s="60">
        <v>95</v>
      </c>
      <c r="F28" s="60">
        <v>380</v>
      </c>
      <c r="G28" s="60">
        <v>110</v>
      </c>
      <c r="H28" s="60">
        <v>140</v>
      </c>
      <c r="I28" s="60">
        <v>480</v>
      </c>
      <c r="J28" s="60">
        <v>335</v>
      </c>
      <c r="K28" s="60">
        <v>195</v>
      </c>
      <c r="L28" s="60">
        <v>520</v>
      </c>
      <c r="M28" s="60">
        <v>320</v>
      </c>
    </row>
    <row r="29" spans="1:13" hidden="1" x14ac:dyDescent="0.3">
      <c r="A29" s="27" t="s">
        <v>80</v>
      </c>
      <c r="B29" s="60">
        <v>235</v>
      </c>
      <c r="C29" s="60">
        <v>160</v>
      </c>
      <c r="D29" s="60">
        <v>160</v>
      </c>
      <c r="E29" s="60">
        <v>35</v>
      </c>
      <c r="F29" s="60">
        <v>185</v>
      </c>
      <c r="G29" s="60">
        <v>65</v>
      </c>
      <c r="H29" s="60">
        <v>150</v>
      </c>
      <c r="I29" s="60">
        <v>450</v>
      </c>
      <c r="J29" s="60">
        <v>310</v>
      </c>
      <c r="K29" s="60">
        <v>80</v>
      </c>
      <c r="L29" s="60">
        <v>160</v>
      </c>
      <c r="M29" s="60">
        <v>100</v>
      </c>
    </row>
    <row r="30" spans="1:13" hidden="1" x14ac:dyDescent="0.3">
      <c r="A30" s="27" t="s">
        <v>81</v>
      </c>
      <c r="B30" s="60">
        <v>725</v>
      </c>
      <c r="C30" s="60">
        <v>615</v>
      </c>
      <c r="D30" s="60">
        <v>740</v>
      </c>
      <c r="E30" s="60">
        <v>185</v>
      </c>
      <c r="F30" s="60">
        <v>755</v>
      </c>
      <c r="G30" s="60">
        <v>350</v>
      </c>
      <c r="H30" s="60">
        <v>260</v>
      </c>
      <c r="I30" s="60">
        <v>885</v>
      </c>
      <c r="J30" s="60">
        <v>675</v>
      </c>
      <c r="K30" s="60">
        <v>190</v>
      </c>
      <c r="L30" s="60">
        <v>635</v>
      </c>
      <c r="M30" s="60">
        <v>870</v>
      </c>
    </row>
    <row r="31" spans="1:13" hidden="1" x14ac:dyDescent="0.3">
      <c r="A31" s="27" t="s">
        <v>82</v>
      </c>
      <c r="B31" s="60">
        <v>955</v>
      </c>
      <c r="C31" s="60">
        <v>665</v>
      </c>
      <c r="D31" s="60">
        <v>1530</v>
      </c>
      <c r="E31" s="60">
        <v>265</v>
      </c>
      <c r="F31" s="60">
        <v>925</v>
      </c>
      <c r="G31" s="60">
        <v>190</v>
      </c>
      <c r="H31" s="60">
        <v>545</v>
      </c>
      <c r="I31" s="60">
        <v>1450</v>
      </c>
      <c r="J31" s="60">
        <v>935</v>
      </c>
      <c r="K31" s="60">
        <v>425</v>
      </c>
      <c r="L31" s="60">
        <v>940</v>
      </c>
      <c r="M31" s="60">
        <v>785</v>
      </c>
    </row>
    <row r="32" spans="1:13" hidden="1" x14ac:dyDescent="0.3">
      <c r="A32" s="27" t="s">
        <v>83</v>
      </c>
      <c r="B32" s="60">
        <v>1610</v>
      </c>
      <c r="C32" s="60">
        <v>1255</v>
      </c>
      <c r="D32" s="60">
        <v>1040</v>
      </c>
      <c r="E32" s="60">
        <v>505</v>
      </c>
      <c r="F32" s="60">
        <v>1520</v>
      </c>
      <c r="G32" s="60">
        <v>580</v>
      </c>
      <c r="H32" s="60">
        <v>1185</v>
      </c>
      <c r="I32" s="60">
        <v>2135</v>
      </c>
      <c r="J32" s="60">
        <v>1430</v>
      </c>
      <c r="K32" s="60">
        <v>745</v>
      </c>
      <c r="L32" s="60">
        <v>1345</v>
      </c>
      <c r="M32" s="60">
        <v>1210</v>
      </c>
    </row>
    <row r="33" spans="1:13" ht="18" customHeight="1" x14ac:dyDescent="0.3">
      <c r="A33" s="67" t="s">
        <v>14</v>
      </c>
      <c r="B33" s="68">
        <f>SUM(B9:B32)</f>
        <v>14090</v>
      </c>
      <c r="C33" s="68">
        <f t="shared" ref="C33:M33" si="0">SUM(C9:C32)</f>
        <v>12085</v>
      </c>
      <c r="D33" s="68">
        <f t="shared" si="0"/>
        <v>14835</v>
      </c>
      <c r="E33" s="68">
        <f t="shared" si="0"/>
        <v>4340</v>
      </c>
      <c r="F33" s="68">
        <f t="shared" si="0"/>
        <v>14940</v>
      </c>
      <c r="G33" s="68">
        <f t="shared" si="0"/>
        <v>4660</v>
      </c>
      <c r="H33" s="68">
        <f t="shared" si="0"/>
        <v>9185</v>
      </c>
      <c r="I33" s="68">
        <f t="shared" si="0"/>
        <v>18815</v>
      </c>
      <c r="J33" s="68">
        <f t="shared" si="0"/>
        <v>12600</v>
      </c>
      <c r="K33" s="68">
        <f t="shared" si="0"/>
        <v>5935</v>
      </c>
      <c r="L33" s="68">
        <f t="shared" si="0"/>
        <v>14220</v>
      </c>
      <c r="M33" s="68">
        <f t="shared" si="0"/>
        <v>12750</v>
      </c>
    </row>
    <row r="35" spans="1:13" hidden="1" x14ac:dyDescent="0.3">
      <c r="A35" s="65" t="s">
        <v>194</v>
      </c>
    </row>
    <row r="36" spans="1:13" hidden="1" x14ac:dyDescent="0.3">
      <c r="A36" s="65" t="s">
        <v>195</v>
      </c>
    </row>
    <row r="37" spans="1:13" hidden="1" x14ac:dyDescent="0.3"/>
    <row r="38" spans="1:13" hidden="1" x14ac:dyDescent="0.3"/>
    <row r="39" spans="1:13" ht="15.6" hidden="1" x14ac:dyDescent="0.3">
      <c r="A39" s="64" t="s">
        <v>178</v>
      </c>
    </row>
    <row r="40" spans="1:13" hidden="1" x14ac:dyDescent="0.3">
      <c r="A40" s="65" t="s">
        <v>179</v>
      </c>
    </row>
    <row r="41" spans="1:13" hidden="1" x14ac:dyDescent="0.3"/>
    <row r="42" spans="1:13" hidden="1" x14ac:dyDescent="0.3">
      <c r="A42" s="27" t="s">
        <v>180</v>
      </c>
      <c r="B42" s="27">
        <v>2022</v>
      </c>
    </row>
    <row r="43" spans="1:13" x14ac:dyDescent="0.3">
      <c r="A43" s="27" t="s">
        <v>181</v>
      </c>
      <c r="B43" s="66" t="s">
        <v>196</v>
      </c>
    </row>
    <row r="44" spans="1:13" hidden="1" x14ac:dyDescent="0.3">
      <c r="A44" s="27" t="s">
        <v>182</v>
      </c>
      <c r="B44" s="27" t="s">
        <v>30</v>
      </c>
    </row>
    <row r="45" spans="1:13" hidden="1" x14ac:dyDescent="0.3"/>
    <row r="46" spans="1:13" ht="39" customHeight="1" x14ac:dyDescent="0.3">
      <c r="A46" s="26" t="s">
        <v>59</v>
      </c>
      <c r="B46" s="29" t="s">
        <v>183</v>
      </c>
      <c r="C46" s="29" t="s">
        <v>184</v>
      </c>
      <c r="D46" s="29" t="s">
        <v>185</v>
      </c>
      <c r="E46" s="29" t="s">
        <v>186</v>
      </c>
      <c r="F46" s="29" t="s">
        <v>187</v>
      </c>
      <c r="G46" s="29" t="s">
        <v>188</v>
      </c>
      <c r="H46" s="29" t="s">
        <v>189</v>
      </c>
      <c r="I46" s="29" t="s">
        <v>190</v>
      </c>
      <c r="J46" s="29" t="s">
        <v>191</v>
      </c>
      <c r="K46" s="29" t="s">
        <v>192</v>
      </c>
      <c r="L46" s="29" t="s">
        <v>55</v>
      </c>
      <c r="M46" s="29" t="s">
        <v>193</v>
      </c>
    </row>
    <row r="47" spans="1:13" hidden="1" x14ac:dyDescent="0.3">
      <c r="A47" s="27" t="s">
        <v>60</v>
      </c>
      <c r="B47" s="60">
        <v>560</v>
      </c>
      <c r="C47" s="60">
        <v>425</v>
      </c>
      <c r="D47" s="60">
        <v>1320</v>
      </c>
      <c r="E47" s="60">
        <v>170</v>
      </c>
      <c r="F47" s="60">
        <v>680</v>
      </c>
      <c r="G47" s="60">
        <v>335</v>
      </c>
      <c r="H47" s="60">
        <v>535</v>
      </c>
      <c r="I47" s="60">
        <v>785</v>
      </c>
      <c r="J47" s="60">
        <v>645</v>
      </c>
      <c r="K47" s="60">
        <v>335</v>
      </c>
      <c r="L47" s="60">
        <v>530</v>
      </c>
      <c r="M47" s="60">
        <v>505</v>
      </c>
    </row>
    <row r="48" spans="1:13" hidden="1" x14ac:dyDescent="0.3">
      <c r="A48" s="27" t="s">
        <v>61</v>
      </c>
      <c r="B48" s="60">
        <v>165</v>
      </c>
      <c r="C48" s="60">
        <v>155</v>
      </c>
      <c r="D48" s="60">
        <v>315</v>
      </c>
      <c r="E48" s="60">
        <v>80</v>
      </c>
      <c r="F48" s="60">
        <v>225</v>
      </c>
      <c r="G48" s="60">
        <v>60</v>
      </c>
      <c r="H48" s="60">
        <v>325</v>
      </c>
      <c r="I48" s="60">
        <v>325</v>
      </c>
      <c r="J48" s="60">
        <v>280</v>
      </c>
      <c r="K48" s="60">
        <v>115</v>
      </c>
      <c r="L48" s="60">
        <v>160</v>
      </c>
      <c r="M48" s="60">
        <v>185</v>
      </c>
    </row>
    <row r="49" spans="1:13" hidden="1" x14ac:dyDescent="0.3">
      <c r="A49" s="27" t="s">
        <v>62</v>
      </c>
      <c r="B49" s="60">
        <v>0</v>
      </c>
      <c r="C49" s="60">
        <v>0</v>
      </c>
      <c r="D49" s="60">
        <v>0</v>
      </c>
      <c r="E49" s="60">
        <v>0</v>
      </c>
      <c r="F49" s="60">
        <v>0</v>
      </c>
      <c r="G49" s="60">
        <v>0</v>
      </c>
      <c r="H49" s="60">
        <v>0</v>
      </c>
      <c r="I49" s="60">
        <v>0</v>
      </c>
      <c r="J49" s="60">
        <v>0</v>
      </c>
      <c r="K49" s="60">
        <v>0</v>
      </c>
      <c r="L49" s="60">
        <v>0</v>
      </c>
      <c r="M49" s="60">
        <v>0</v>
      </c>
    </row>
    <row r="50" spans="1:13" hidden="1" x14ac:dyDescent="0.3">
      <c r="A50" s="27" t="s">
        <v>63</v>
      </c>
      <c r="B50" s="60">
        <v>325</v>
      </c>
      <c r="C50" s="60">
        <v>385</v>
      </c>
      <c r="D50" s="60">
        <v>475</v>
      </c>
      <c r="E50" s="60">
        <v>90</v>
      </c>
      <c r="F50" s="60">
        <v>415</v>
      </c>
      <c r="G50" s="60">
        <v>125</v>
      </c>
      <c r="H50" s="60">
        <v>245</v>
      </c>
      <c r="I50" s="60">
        <v>440</v>
      </c>
      <c r="J50" s="60">
        <v>270</v>
      </c>
      <c r="K50" s="60">
        <v>150</v>
      </c>
      <c r="L50" s="60">
        <v>275</v>
      </c>
      <c r="M50" s="60">
        <v>315</v>
      </c>
    </row>
    <row r="51" spans="1:13" hidden="1" x14ac:dyDescent="0.3">
      <c r="A51" s="27" t="s">
        <v>64</v>
      </c>
      <c r="B51" s="60">
        <v>230</v>
      </c>
      <c r="C51" s="60">
        <v>435</v>
      </c>
      <c r="D51" s="60">
        <v>1220</v>
      </c>
      <c r="E51" s="60">
        <v>75</v>
      </c>
      <c r="F51" s="60">
        <v>355</v>
      </c>
      <c r="G51" s="60">
        <v>45</v>
      </c>
      <c r="H51" s="60">
        <v>170</v>
      </c>
      <c r="I51" s="60">
        <v>380</v>
      </c>
      <c r="J51" s="60">
        <v>195</v>
      </c>
      <c r="K51" s="60">
        <v>90</v>
      </c>
      <c r="L51" s="60">
        <v>250</v>
      </c>
      <c r="M51" s="60">
        <v>215</v>
      </c>
    </row>
    <row r="52" spans="1:13" hidden="1" x14ac:dyDescent="0.3">
      <c r="A52" s="27" t="s">
        <v>65</v>
      </c>
      <c r="B52" s="60">
        <v>40</v>
      </c>
      <c r="C52" s="60">
        <v>50</v>
      </c>
      <c r="D52" s="60">
        <v>135</v>
      </c>
      <c r="E52" s="60">
        <v>10</v>
      </c>
      <c r="F52" s="60">
        <v>35</v>
      </c>
      <c r="G52" s="60">
        <v>0</v>
      </c>
      <c r="H52" s="60">
        <v>20</v>
      </c>
      <c r="I52" s="60">
        <v>65</v>
      </c>
      <c r="J52" s="60">
        <v>45</v>
      </c>
      <c r="K52" s="60">
        <v>35</v>
      </c>
      <c r="L52" s="60">
        <v>60</v>
      </c>
      <c r="M52" s="60">
        <v>25</v>
      </c>
    </row>
    <row r="53" spans="1:13" hidden="1" x14ac:dyDescent="0.3">
      <c r="A53" s="27" t="s">
        <v>66</v>
      </c>
      <c r="B53" s="60">
        <v>910</v>
      </c>
      <c r="C53" s="60">
        <v>715</v>
      </c>
      <c r="D53" s="60">
        <v>665</v>
      </c>
      <c r="E53" s="60">
        <v>315</v>
      </c>
      <c r="F53" s="60">
        <v>1120</v>
      </c>
      <c r="G53" s="60">
        <v>280</v>
      </c>
      <c r="H53" s="60">
        <v>1040</v>
      </c>
      <c r="I53" s="60">
        <v>1195</v>
      </c>
      <c r="J53" s="60">
        <v>940</v>
      </c>
      <c r="K53" s="60">
        <v>395</v>
      </c>
      <c r="L53" s="60">
        <v>705</v>
      </c>
      <c r="M53" s="60">
        <v>975</v>
      </c>
    </row>
    <row r="54" spans="1:13" hidden="1" x14ac:dyDescent="0.3">
      <c r="A54" s="27" t="s">
        <v>67</v>
      </c>
      <c r="B54" s="60">
        <v>110</v>
      </c>
      <c r="C54" s="60">
        <v>75</v>
      </c>
      <c r="D54" s="60">
        <v>125</v>
      </c>
      <c r="E54" s="60">
        <v>20</v>
      </c>
      <c r="F54" s="60">
        <v>100</v>
      </c>
      <c r="G54" s="60">
        <v>15</v>
      </c>
      <c r="H54" s="60">
        <v>30</v>
      </c>
      <c r="I54" s="60">
        <v>130</v>
      </c>
      <c r="J54" s="60">
        <v>65</v>
      </c>
      <c r="K54" s="60">
        <v>20</v>
      </c>
      <c r="L54" s="60">
        <v>90</v>
      </c>
      <c r="M54" s="60">
        <v>75</v>
      </c>
    </row>
    <row r="55" spans="1:13" hidden="1" x14ac:dyDescent="0.3">
      <c r="A55" s="27" t="s">
        <v>68</v>
      </c>
      <c r="B55" s="60">
        <v>1085</v>
      </c>
      <c r="C55" s="60">
        <v>755</v>
      </c>
      <c r="D55" s="60">
        <v>1595</v>
      </c>
      <c r="E55" s="60">
        <v>215</v>
      </c>
      <c r="F55" s="60">
        <v>880</v>
      </c>
      <c r="G55" s="60">
        <v>155</v>
      </c>
      <c r="H55" s="60">
        <v>395</v>
      </c>
      <c r="I55" s="60">
        <v>1535</v>
      </c>
      <c r="J55" s="60">
        <v>815</v>
      </c>
      <c r="K55" s="60">
        <v>315</v>
      </c>
      <c r="L55" s="60">
        <v>745</v>
      </c>
      <c r="M55" s="60">
        <v>720</v>
      </c>
    </row>
    <row r="56" spans="1:13" hidden="1" x14ac:dyDescent="0.3">
      <c r="A56" s="27" t="s">
        <v>69</v>
      </c>
      <c r="B56" s="60">
        <v>5</v>
      </c>
      <c r="C56" s="60">
        <v>5</v>
      </c>
      <c r="D56" s="60">
        <v>5</v>
      </c>
      <c r="E56" s="60">
        <v>0</v>
      </c>
      <c r="F56" s="60">
        <v>10</v>
      </c>
      <c r="G56" s="60">
        <v>5</v>
      </c>
      <c r="H56" s="60">
        <v>5</v>
      </c>
      <c r="I56" s="60">
        <v>5</v>
      </c>
      <c r="J56" s="60">
        <v>5</v>
      </c>
      <c r="K56" s="60">
        <v>5</v>
      </c>
      <c r="L56" s="60">
        <v>5</v>
      </c>
      <c r="M56" s="60">
        <v>5</v>
      </c>
    </row>
    <row r="57" spans="1:13" hidden="1" x14ac:dyDescent="0.3">
      <c r="A57" s="27" t="s">
        <v>70</v>
      </c>
      <c r="B57" s="60">
        <v>215</v>
      </c>
      <c r="C57" s="60">
        <v>185</v>
      </c>
      <c r="D57" s="60">
        <v>415</v>
      </c>
      <c r="E57" s="60">
        <v>70</v>
      </c>
      <c r="F57" s="60">
        <v>310</v>
      </c>
      <c r="G57" s="60">
        <v>70</v>
      </c>
      <c r="H57" s="60">
        <v>150</v>
      </c>
      <c r="I57" s="60">
        <v>325</v>
      </c>
      <c r="J57" s="60">
        <v>210</v>
      </c>
      <c r="K57" s="60">
        <v>110</v>
      </c>
      <c r="L57" s="60">
        <v>205</v>
      </c>
      <c r="M57" s="60">
        <v>235</v>
      </c>
    </row>
    <row r="58" spans="1:13" hidden="1" x14ac:dyDescent="0.3">
      <c r="A58" s="27" t="s">
        <v>71</v>
      </c>
      <c r="B58" s="60">
        <v>55</v>
      </c>
      <c r="C58" s="60">
        <v>20</v>
      </c>
      <c r="D58" s="60">
        <v>125</v>
      </c>
      <c r="E58" s="60">
        <v>15</v>
      </c>
      <c r="F58" s="60">
        <v>70</v>
      </c>
      <c r="G58" s="60">
        <v>5</v>
      </c>
      <c r="H58" s="60">
        <v>15</v>
      </c>
      <c r="I58" s="60">
        <v>80</v>
      </c>
      <c r="J58" s="60">
        <v>30</v>
      </c>
      <c r="K58" s="60">
        <v>10</v>
      </c>
      <c r="L58" s="60">
        <v>30</v>
      </c>
      <c r="M58" s="60">
        <v>20</v>
      </c>
    </row>
    <row r="59" spans="1:13" hidden="1" x14ac:dyDescent="0.3">
      <c r="A59" s="27" t="s">
        <v>72</v>
      </c>
      <c r="B59" s="60">
        <v>370</v>
      </c>
      <c r="C59" s="60">
        <v>345</v>
      </c>
      <c r="D59" s="60">
        <v>235</v>
      </c>
      <c r="E59" s="60">
        <v>110</v>
      </c>
      <c r="F59" s="60">
        <v>395</v>
      </c>
      <c r="G59" s="60">
        <v>145</v>
      </c>
      <c r="H59" s="60">
        <v>140</v>
      </c>
      <c r="I59" s="60">
        <v>425</v>
      </c>
      <c r="J59" s="60">
        <v>330</v>
      </c>
      <c r="K59" s="60">
        <v>170</v>
      </c>
      <c r="L59" s="60">
        <v>380</v>
      </c>
      <c r="M59" s="60">
        <v>330</v>
      </c>
    </row>
    <row r="60" spans="1:13" hidden="1" x14ac:dyDescent="0.3">
      <c r="A60" s="27" t="s">
        <v>73</v>
      </c>
      <c r="B60" s="60">
        <v>300</v>
      </c>
      <c r="C60" s="60">
        <v>230</v>
      </c>
      <c r="D60" s="60">
        <v>335</v>
      </c>
      <c r="E60" s="60">
        <v>85</v>
      </c>
      <c r="F60" s="60">
        <v>295</v>
      </c>
      <c r="G60" s="60">
        <v>170</v>
      </c>
      <c r="H60" s="60">
        <v>165</v>
      </c>
      <c r="I60" s="60">
        <v>345</v>
      </c>
      <c r="J60" s="60">
        <v>320</v>
      </c>
      <c r="K60" s="60">
        <v>170</v>
      </c>
      <c r="L60" s="60">
        <v>255</v>
      </c>
      <c r="M60" s="60">
        <v>320</v>
      </c>
    </row>
    <row r="61" spans="1:13" hidden="1" x14ac:dyDescent="0.3">
      <c r="A61" s="27" t="s">
        <v>74</v>
      </c>
      <c r="B61" s="60">
        <v>125</v>
      </c>
      <c r="C61" s="60">
        <v>105</v>
      </c>
      <c r="D61" s="60">
        <v>115</v>
      </c>
      <c r="E61" s="60">
        <v>50</v>
      </c>
      <c r="F61" s="60">
        <v>125</v>
      </c>
      <c r="G61" s="60">
        <v>65</v>
      </c>
      <c r="H61" s="60">
        <v>65</v>
      </c>
      <c r="I61" s="60">
        <v>160</v>
      </c>
      <c r="J61" s="60">
        <v>85</v>
      </c>
      <c r="K61" s="60">
        <v>45</v>
      </c>
      <c r="L61" s="60">
        <v>185</v>
      </c>
      <c r="M61" s="60">
        <v>125</v>
      </c>
    </row>
    <row r="62" spans="1:13" hidden="1" x14ac:dyDescent="0.3">
      <c r="A62" s="27" t="s">
        <v>75</v>
      </c>
      <c r="B62" s="60">
        <v>2000</v>
      </c>
      <c r="C62" s="60">
        <v>1690</v>
      </c>
      <c r="D62" s="60">
        <v>1405</v>
      </c>
      <c r="E62" s="60">
        <v>740</v>
      </c>
      <c r="F62" s="60">
        <v>2125</v>
      </c>
      <c r="G62" s="60">
        <v>735</v>
      </c>
      <c r="H62" s="60">
        <v>1325</v>
      </c>
      <c r="I62" s="60">
        <v>2585</v>
      </c>
      <c r="J62" s="60">
        <v>1680</v>
      </c>
      <c r="K62" s="60">
        <v>905</v>
      </c>
      <c r="L62" s="60">
        <v>2565</v>
      </c>
      <c r="M62" s="60">
        <v>1840</v>
      </c>
    </row>
    <row r="63" spans="1:13" hidden="1" x14ac:dyDescent="0.3">
      <c r="A63" s="27" t="s">
        <v>76</v>
      </c>
      <c r="B63" s="60">
        <v>580</v>
      </c>
      <c r="C63" s="60">
        <v>295</v>
      </c>
      <c r="D63" s="60">
        <v>585</v>
      </c>
      <c r="E63" s="60">
        <v>100</v>
      </c>
      <c r="F63" s="60">
        <v>425</v>
      </c>
      <c r="G63" s="60">
        <v>60</v>
      </c>
      <c r="H63" s="60">
        <v>235</v>
      </c>
      <c r="I63" s="60">
        <v>840</v>
      </c>
      <c r="J63" s="60">
        <v>410</v>
      </c>
      <c r="K63" s="60">
        <v>145</v>
      </c>
      <c r="L63" s="60">
        <v>345</v>
      </c>
      <c r="M63" s="60">
        <v>290</v>
      </c>
    </row>
    <row r="64" spans="1:13" hidden="1" x14ac:dyDescent="0.3">
      <c r="A64" s="27" t="s">
        <v>77</v>
      </c>
      <c r="B64" s="60">
        <v>230</v>
      </c>
      <c r="C64" s="60">
        <v>170</v>
      </c>
      <c r="D64" s="60">
        <v>235</v>
      </c>
      <c r="E64" s="60">
        <v>60</v>
      </c>
      <c r="F64" s="60">
        <v>210</v>
      </c>
      <c r="G64" s="60">
        <v>65</v>
      </c>
      <c r="H64" s="60">
        <v>100</v>
      </c>
      <c r="I64" s="60">
        <v>345</v>
      </c>
      <c r="J64" s="60">
        <v>160</v>
      </c>
      <c r="K64" s="60">
        <v>75</v>
      </c>
      <c r="L64" s="60">
        <v>200</v>
      </c>
      <c r="M64" s="60">
        <v>205</v>
      </c>
    </row>
    <row r="65" spans="1:13" hidden="1" x14ac:dyDescent="0.3">
      <c r="A65" s="27" t="s">
        <v>78</v>
      </c>
      <c r="B65" s="60">
        <v>540</v>
      </c>
      <c r="C65" s="60">
        <v>495</v>
      </c>
      <c r="D65" s="60">
        <v>375</v>
      </c>
      <c r="E65" s="60">
        <v>175</v>
      </c>
      <c r="F65" s="60">
        <v>545</v>
      </c>
      <c r="G65" s="60">
        <v>210</v>
      </c>
      <c r="H65" s="60">
        <v>335</v>
      </c>
      <c r="I65" s="60">
        <v>695</v>
      </c>
      <c r="J65" s="60">
        <v>435</v>
      </c>
      <c r="K65" s="60">
        <v>205</v>
      </c>
      <c r="L65" s="60">
        <v>720</v>
      </c>
      <c r="M65" s="60">
        <v>535</v>
      </c>
    </row>
    <row r="66" spans="1:13" hidden="1" x14ac:dyDescent="0.3">
      <c r="A66" s="27" t="s">
        <v>79</v>
      </c>
      <c r="B66" s="60">
        <v>345</v>
      </c>
      <c r="C66" s="60">
        <v>285</v>
      </c>
      <c r="D66" s="60">
        <v>240</v>
      </c>
      <c r="E66" s="60">
        <v>65</v>
      </c>
      <c r="F66" s="60">
        <v>290</v>
      </c>
      <c r="G66" s="60">
        <v>85</v>
      </c>
      <c r="H66" s="60">
        <v>110</v>
      </c>
      <c r="I66" s="60">
        <v>395</v>
      </c>
      <c r="J66" s="60">
        <v>265</v>
      </c>
      <c r="K66" s="60">
        <v>150</v>
      </c>
      <c r="L66" s="60">
        <v>355</v>
      </c>
      <c r="M66" s="60">
        <v>240</v>
      </c>
    </row>
    <row r="67" spans="1:13" hidden="1" x14ac:dyDescent="0.3">
      <c r="A67" s="27" t="s">
        <v>80</v>
      </c>
      <c r="B67" s="60">
        <v>210</v>
      </c>
      <c r="C67" s="60">
        <v>135</v>
      </c>
      <c r="D67" s="60">
        <v>140</v>
      </c>
      <c r="E67" s="60">
        <v>30</v>
      </c>
      <c r="F67" s="60">
        <v>145</v>
      </c>
      <c r="G67" s="60">
        <v>50</v>
      </c>
      <c r="H67" s="60">
        <v>130</v>
      </c>
      <c r="I67" s="60">
        <v>375</v>
      </c>
      <c r="J67" s="60">
        <v>255</v>
      </c>
      <c r="K67" s="60">
        <v>65</v>
      </c>
      <c r="L67" s="60">
        <v>115</v>
      </c>
      <c r="M67" s="60">
        <v>90</v>
      </c>
    </row>
    <row r="68" spans="1:13" hidden="1" x14ac:dyDescent="0.3">
      <c r="A68" s="27" t="s">
        <v>81</v>
      </c>
      <c r="B68" s="60">
        <v>595</v>
      </c>
      <c r="C68" s="60">
        <v>465</v>
      </c>
      <c r="D68" s="60">
        <v>665</v>
      </c>
      <c r="E68" s="60">
        <v>140</v>
      </c>
      <c r="F68" s="60">
        <v>570</v>
      </c>
      <c r="G68" s="60">
        <v>280</v>
      </c>
      <c r="H68" s="60">
        <v>220</v>
      </c>
      <c r="I68" s="60">
        <v>765</v>
      </c>
      <c r="J68" s="60">
        <v>530</v>
      </c>
      <c r="K68" s="60">
        <v>150</v>
      </c>
      <c r="L68" s="60">
        <v>490</v>
      </c>
      <c r="M68" s="60">
        <v>635</v>
      </c>
    </row>
    <row r="69" spans="1:13" hidden="1" x14ac:dyDescent="0.3">
      <c r="A69" s="27" t="s">
        <v>82</v>
      </c>
      <c r="B69" s="60">
        <v>845</v>
      </c>
      <c r="C69" s="60">
        <v>590</v>
      </c>
      <c r="D69" s="60">
        <v>1400</v>
      </c>
      <c r="E69" s="60">
        <v>235</v>
      </c>
      <c r="F69" s="60">
        <v>790</v>
      </c>
      <c r="G69" s="60">
        <v>160</v>
      </c>
      <c r="H69" s="60">
        <v>470</v>
      </c>
      <c r="I69" s="60">
        <v>1280</v>
      </c>
      <c r="J69" s="60">
        <v>815</v>
      </c>
      <c r="K69" s="60">
        <v>365</v>
      </c>
      <c r="L69" s="60">
        <v>810</v>
      </c>
      <c r="M69" s="60">
        <v>665</v>
      </c>
    </row>
    <row r="70" spans="1:13" hidden="1" x14ac:dyDescent="0.3">
      <c r="A70" s="27" t="s">
        <v>83</v>
      </c>
      <c r="B70" s="60">
        <v>1455</v>
      </c>
      <c r="C70" s="60">
        <v>1120</v>
      </c>
      <c r="D70" s="60">
        <v>960</v>
      </c>
      <c r="E70" s="60">
        <v>450</v>
      </c>
      <c r="F70" s="60">
        <v>1370</v>
      </c>
      <c r="G70" s="60">
        <v>550</v>
      </c>
      <c r="H70" s="60">
        <v>1050</v>
      </c>
      <c r="I70" s="60">
        <v>1925</v>
      </c>
      <c r="J70" s="60">
        <v>1325</v>
      </c>
      <c r="K70" s="60">
        <v>680</v>
      </c>
      <c r="L70" s="60">
        <v>1195</v>
      </c>
      <c r="M70" s="60">
        <v>1080</v>
      </c>
    </row>
    <row r="71" spans="1:13" ht="18" customHeight="1" x14ac:dyDescent="0.3">
      <c r="A71" s="67" t="s">
        <v>14</v>
      </c>
      <c r="B71" s="68">
        <f>SUM(B47:B70)</f>
        <v>11295</v>
      </c>
      <c r="C71" s="68">
        <f t="shared" ref="C71:M71" si="1">SUM(C47:C70)</f>
        <v>9130</v>
      </c>
      <c r="D71" s="68">
        <f t="shared" si="1"/>
        <v>13085</v>
      </c>
      <c r="E71" s="68">
        <f t="shared" si="1"/>
        <v>3300</v>
      </c>
      <c r="F71" s="68">
        <f t="shared" si="1"/>
        <v>11485</v>
      </c>
      <c r="G71" s="68">
        <f t="shared" si="1"/>
        <v>3670</v>
      </c>
      <c r="H71" s="68">
        <f t="shared" si="1"/>
        <v>7275</v>
      </c>
      <c r="I71" s="68">
        <f t="shared" si="1"/>
        <v>15400</v>
      </c>
      <c r="J71" s="68">
        <f t="shared" si="1"/>
        <v>10110</v>
      </c>
      <c r="K71" s="68">
        <f t="shared" si="1"/>
        <v>4705</v>
      </c>
      <c r="L71" s="68">
        <f t="shared" si="1"/>
        <v>10670</v>
      </c>
      <c r="M71" s="68">
        <f t="shared" si="1"/>
        <v>9630</v>
      </c>
    </row>
    <row r="73" spans="1:13" hidden="1" x14ac:dyDescent="0.3">
      <c r="A73" s="65" t="s">
        <v>194</v>
      </c>
    </row>
    <row r="74" spans="1:13" hidden="1" x14ac:dyDescent="0.3">
      <c r="A74" s="65" t="s">
        <v>195</v>
      </c>
    </row>
    <row r="75" spans="1:13" hidden="1" x14ac:dyDescent="0.3"/>
    <row r="76" spans="1:13" hidden="1" x14ac:dyDescent="0.3"/>
    <row r="77" spans="1:13" ht="15.6" hidden="1" x14ac:dyDescent="0.3">
      <c r="A77" s="64" t="s">
        <v>178</v>
      </c>
    </row>
    <row r="78" spans="1:13" hidden="1" x14ac:dyDescent="0.3">
      <c r="A78" s="65" t="s">
        <v>179</v>
      </c>
    </row>
    <row r="79" spans="1:13" hidden="1" x14ac:dyDescent="0.3"/>
    <row r="80" spans="1:13" hidden="1" x14ac:dyDescent="0.3">
      <c r="A80" s="27" t="s">
        <v>180</v>
      </c>
      <c r="B80" s="27">
        <v>2022</v>
      </c>
    </row>
    <row r="81" spans="1:13" x14ac:dyDescent="0.3">
      <c r="A81" s="27" t="s">
        <v>181</v>
      </c>
      <c r="B81" s="66" t="s">
        <v>197</v>
      </c>
    </row>
    <row r="82" spans="1:13" hidden="1" x14ac:dyDescent="0.3">
      <c r="A82" s="27" t="s">
        <v>182</v>
      </c>
      <c r="B82" s="27" t="s">
        <v>30</v>
      </c>
    </row>
    <row r="83" spans="1:13" hidden="1" x14ac:dyDescent="0.3"/>
    <row r="84" spans="1:13" ht="39" customHeight="1" x14ac:dyDescent="0.3">
      <c r="A84" s="26" t="s">
        <v>59</v>
      </c>
      <c r="B84" s="29" t="s">
        <v>183</v>
      </c>
      <c r="C84" s="29" t="s">
        <v>184</v>
      </c>
      <c r="D84" s="29" t="s">
        <v>185</v>
      </c>
      <c r="E84" s="29" t="s">
        <v>186</v>
      </c>
      <c r="F84" s="29" t="s">
        <v>187</v>
      </c>
      <c r="G84" s="29" t="s">
        <v>188</v>
      </c>
      <c r="H84" s="29" t="s">
        <v>189</v>
      </c>
      <c r="I84" s="29" t="s">
        <v>190</v>
      </c>
      <c r="J84" s="29" t="s">
        <v>191</v>
      </c>
      <c r="K84" s="29" t="s">
        <v>192</v>
      </c>
      <c r="L84" s="29" t="s">
        <v>55</v>
      </c>
      <c r="M84" s="29" t="s">
        <v>193</v>
      </c>
    </row>
    <row r="85" spans="1:13" hidden="1" x14ac:dyDescent="0.3">
      <c r="A85" s="27" t="s">
        <v>60</v>
      </c>
      <c r="B85" s="60">
        <v>150</v>
      </c>
      <c r="C85" s="60">
        <v>110</v>
      </c>
      <c r="D85" s="60">
        <v>250</v>
      </c>
      <c r="E85" s="60">
        <v>50</v>
      </c>
      <c r="F85" s="60">
        <v>225</v>
      </c>
      <c r="G85" s="60">
        <v>115</v>
      </c>
      <c r="H85" s="60">
        <v>210</v>
      </c>
      <c r="I85" s="60">
        <v>195</v>
      </c>
      <c r="J85" s="60">
        <v>195</v>
      </c>
      <c r="K85" s="60">
        <v>65</v>
      </c>
      <c r="L85" s="60">
        <v>145</v>
      </c>
      <c r="M85" s="60">
        <v>170</v>
      </c>
    </row>
    <row r="86" spans="1:13" hidden="1" x14ac:dyDescent="0.3">
      <c r="A86" s="27" t="s">
        <v>61</v>
      </c>
      <c r="B86" s="60">
        <v>25</v>
      </c>
      <c r="C86" s="60">
        <v>15</v>
      </c>
      <c r="D86" s="60">
        <v>40</v>
      </c>
      <c r="E86" s="60">
        <v>10</v>
      </c>
      <c r="F86" s="60">
        <v>25</v>
      </c>
      <c r="G86" s="60">
        <v>5</v>
      </c>
      <c r="H86" s="60">
        <v>55</v>
      </c>
      <c r="I86" s="60">
        <v>45</v>
      </c>
      <c r="J86" s="60">
        <v>45</v>
      </c>
      <c r="K86" s="60">
        <v>15</v>
      </c>
      <c r="L86" s="60">
        <v>30</v>
      </c>
      <c r="M86" s="60">
        <v>25</v>
      </c>
    </row>
    <row r="87" spans="1:13" hidden="1" x14ac:dyDescent="0.3">
      <c r="A87" s="27" t="s">
        <v>62</v>
      </c>
      <c r="B87" s="60">
        <v>0</v>
      </c>
      <c r="C87" s="60">
        <v>0</v>
      </c>
      <c r="D87" s="60">
        <v>0</v>
      </c>
      <c r="E87" s="60">
        <v>0</v>
      </c>
      <c r="F87" s="60">
        <v>0</v>
      </c>
      <c r="G87" s="60">
        <v>0</v>
      </c>
      <c r="H87" s="60">
        <v>0</v>
      </c>
      <c r="I87" s="60">
        <v>0</v>
      </c>
      <c r="J87" s="60">
        <v>0</v>
      </c>
      <c r="K87" s="60">
        <v>0</v>
      </c>
      <c r="L87" s="60">
        <v>0</v>
      </c>
      <c r="M87" s="60">
        <v>0</v>
      </c>
    </row>
    <row r="88" spans="1:13" hidden="1" x14ac:dyDescent="0.3">
      <c r="A88" s="27" t="s">
        <v>63</v>
      </c>
      <c r="B88" s="60">
        <v>45</v>
      </c>
      <c r="C88" s="60">
        <v>120</v>
      </c>
      <c r="D88" s="60">
        <v>55</v>
      </c>
      <c r="E88" s="60">
        <v>30</v>
      </c>
      <c r="F88" s="60">
        <v>140</v>
      </c>
      <c r="G88" s="60">
        <v>20</v>
      </c>
      <c r="H88" s="60">
        <v>45</v>
      </c>
      <c r="I88" s="60">
        <v>45</v>
      </c>
      <c r="J88" s="60">
        <v>50</v>
      </c>
      <c r="K88" s="60">
        <v>30</v>
      </c>
      <c r="L88" s="60">
        <v>60</v>
      </c>
      <c r="M88" s="60">
        <v>100</v>
      </c>
    </row>
    <row r="89" spans="1:13" hidden="1" x14ac:dyDescent="0.3">
      <c r="A89" s="27" t="s">
        <v>64</v>
      </c>
      <c r="B89" s="60">
        <v>20</v>
      </c>
      <c r="C89" s="60">
        <v>180</v>
      </c>
      <c r="D89" s="60">
        <v>115</v>
      </c>
      <c r="E89" s="60">
        <v>5</v>
      </c>
      <c r="F89" s="60">
        <v>65</v>
      </c>
      <c r="G89" s="60">
        <v>15</v>
      </c>
      <c r="H89" s="60">
        <v>20</v>
      </c>
      <c r="I89" s="60">
        <v>20</v>
      </c>
      <c r="J89" s="60">
        <v>15</v>
      </c>
      <c r="K89" s="60">
        <v>10</v>
      </c>
      <c r="L89" s="60">
        <v>35</v>
      </c>
      <c r="M89" s="60">
        <v>25</v>
      </c>
    </row>
    <row r="90" spans="1:13" hidden="1" x14ac:dyDescent="0.3">
      <c r="A90" s="27" t="s">
        <v>65</v>
      </c>
      <c r="B90" s="60">
        <v>5</v>
      </c>
      <c r="C90" s="60">
        <v>15</v>
      </c>
      <c r="D90" s="60">
        <v>10</v>
      </c>
      <c r="E90" s="60">
        <v>0</v>
      </c>
      <c r="F90" s="60">
        <v>5</v>
      </c>
      <c r="G90" s="60">
        <v>0</v>
      </c>
      <c r="H90" s="60">
        <v>5</v>
      </c>
      <c r="I90" s="60">
        <v>5</v>
      </c>
      <c r="J90" s="60">
        <v>5</v>
      </c>
      <c r="K90" s="60">
        <v>5</v>
      </c>
      <c r="L90" s="60">
        <v>15</v>
      </c>
      <c r="M90" s="60">
        <v>5</v>
      </c>
    </row>
    <row r="91" spans="1:13" hidden="1" x14ac:dyDescent="0.3">
      <c r="A91" s="27" t="s">
        <v>66</v>
      </c>
      <c r="B91" s="60">
        <v>125</v>
      </c>
      <c r="C91" s="60">
        <v>110</v>
      </c>
      <c r="D91" s="60">
        <v>45</v>
      </c>
      <c r="E91" s="60">
        <v>50</v>
      </c>
      <c r="F91" s="60">
        <v>115</v>
      </c>
      <c r="G91" s="60">
        <v>55</v>
      </c>
      <c r="H91" s="60">
        <v>95</v>
      </c>
      <c r="I91" s="60">
        <v>125</v>
      </c>
      <c r="J91" s="60">
        <v>125</v>
      </c>
      <c r="K91" s="60">
        <v>55</v>
      </c>
      <c r="L91" s="60">
        <v>120</v>
      </c>
      <c r="M91" s="60">
        <v>125</v>
      </c>
    </row>
    <row r="92" spans="1:13" hidden="1" x14ac:dyDescent="0.3">
      <c r="A92" s="27" t="s">
        <v>67</v>
      </c>
      <c r="B92" s="60">
        <v>40</v>
      </c>
      <c r="C92" s="60">
        <v>50</v>
      </c>
      <c r="D92" s="60">
        <v>25</v>
      </c>
      <c r="E92" s="60">
        <v>0</v>
      </c>
      <c r="F92" s="60">
        <v>70</v>
      </c>
      <c r="G92" s="60">
        <v>10</v>
      </c>
      <c r="H92" s="60">
        <v>20</v>
      </c>
      <c r="I92" s="60">
        <v>30</v>
      </c>
      <c r="J92" s="60">
        <v>25</v>
      </c>
      <c r="K92" s="60">
        <v>10</v>
      </c>
      <c r="L92" s="60">
        <v>45</v>
      </c>
      <c r="M92" s="60">
        <v>35</v>
      </c>
    </row>
    <row r="93" spans="1:13" hidden="1" x14ac:dyDescent="0.3">
      <c r="A93" s="27" t="s">
        <v>68</v>
      </c>
      <c r="B93" s="60">
        <v>140</v>
      </c>
      <c r="C93" s="60">
        <v>135</v>
      </c>
      <c r="D93" s="60">
        <v>130</v>
      </c>
      <c r="E93" s="60">
        <v>30</v>
      </c>
      <c r="F93" s="60">
        <v>130</v>
      </c>
      <c r="G93" s="60">
        <v>25</v>
      </c>
      <c r="H93" s="60">
        <v>60</v>
      </c>
      <c r="I93" s="60">
        <v>175</v>
      </c>
      <c r="J93" s="60">
        <v>100</v>
      </c>
      <c r="K93" s="60">
        <v>40</v>
      </c>
      <c r="L93" s="60">
        <v>95</v>
      </c>
      <c r="M93" s="60">
        <v>120</v>
      </c>
    </row>
    <row r="94" spans="1:13" hidden="1" x14ac:dyDescent="0.3">
      <c r="A94" s="27" t="s">
        <v>69</v>
      </c>
      <c r="B94" s="60">
        <v>0</v>
      </c>
      <c r="C94" s="60">
        <v>0</v>
      </c>
      <c r="D94" s="60">
        <v>0</v>
      </c>
      <c r="E94" s="60">
        <v>5</v>
      </c>
      <c r="F94" s="60">
        <v>0</v>
      </c>
      <c r="G94" s="60">
        <v>0</v>
      </c>
      <c r="H94" s="60">
        <v>0</v>
      </c>
      <c r="I94" s="60">
        <v>0</v>
      </c>
      <c r="J94" s="60">
        <v>0</v>
      </c>
      <c r="K94" s="60">
        <v>0</v>
      </c>
      <c r="L94" s="60">
        <v>5</v>
      </c>
      <c r="M94" s="60">
        <v>0</v>
      </c>
    </row>
    <row r="95" spans="1:13" hidden="1" x14ac:dyDescent="0.3">
      <c r="A95" s="27" t="s">
        <v>70</v>
      </c>
      <c r="B95" s="60">
        <v>55</v>
      </c>
      <c r="C95" s="60">
        <v>45</v>
      </c>
      <c r="D95" s="60">
        <v>40</v>
      </c>
      <c r="E95" s="60">
        <v>20</v>
      </c>
      <c r="F95" s="60">
        <v>135</v>
      </c>
      <c r="G95" s="60">
        <v>15</v>
      </c>
      <c r="H95" s="60">
        <v>35</v>
      </c>
      <c r="I95" s="60">
        <v>75</v>
      </c>
      <c r="J95" s="60">
        <v>40</v>
      </c>
      <c r="K95" s="60">
        <v>25</v>
      </c>
      <c r="L95" s="60">
        <v>65</v>
      </c>
      <c r="M95" s="60">
        <v>65</v>
      </c>
    </row>
    <row r="96" spans="1:13" hidden="1" x14ac:dyDescent="0.3">
      <c r="A96" s="27" t="s">
        <v>71</v>
      </c>
      <c r="B96" s="60">
        <v>5</v>
      </c>
      <c r="C96" s="60">
        <v>5</v>
      </c>
      <c r="D96" s="60">
        <v>10</v>
      </c>
      <c r="E96" s="60">
        <v>5</v>
      </c>
      <c r="F96" s="60">
        <v>15</v>
      </c>
      <c r="G96" s="60">
        <v>5</v>
      </c>
      <c r="H96" s="60">
        <v>5</v>
      </c>
      <c r="I96" s="60">
        <v>20</v>
      </c>
      <c r="J96" s="60">
        <v>5</v>
      </c>
      <c r="K96" s="60">
        <v>5</v>
      </c>
      <c r="L96" s="60">
        <v>10</v>
      </c>
      <c r="M96" s="60">
        <v>10</v>
      </c>
    </row>
    <row r="97" spans="1:13" hidden="1" x14ac:dyDescent="0.3">
      <c r="A97" s="27" t="s">
        <v>72</v>
      </c>
      <c r="B97" s="60">
        <v>155</v>
      </c>
      <c r="C97" s="60">
        <v>165</v>
      </c>
      <c r="D97" s="60">
        <v>45</v>
      </c>
      <c r="E97" s="60">
        <v>55</v>
      </c>
      <c r="F97" s="60">
        <v>205</v>
      </c>
      <c r="G97" s="60">
        <v>40</v>
      </c>
      <c r="H97" s="60">
        <v>60</v>
      </c>
      <c r="I97" s="60">
        <v>180</v>
      </c>
      <c r="J97" s="60">
        <v>140</v>
      </c>
      <c r="K97" s="60">
        <v>70</v>
      </c>
      <c r="L97" s="60">
        <v>175</v>
      </c>
      <c r="M97" s="60">
        <v>165</v>
      </c>
    </row>
    <row r="98" spans="1:13" hidden="1" x14ac:dyDescent="0.3">
      <c r="A98" s="27" t="s">
        <v>73</v>
      </c>
      <c r="B98" s="60">
        <v>75</v>
      </c>
      <c r="C98" s="60">
        <v>60</v>
      </c>
      <c r="D98" s="60">
        <v>55</v>
      </c>
      <c r="E98" s="60">
        <v>40</v>
      </c>
      <c r="F98" s="60">
        <v>85</v>
      </c>
      <c r="G98" s="60">
        <v>45</v>
      </c>
      <c r="H98" s="60">
        <v>40</v>
      </c>
      <c r="I98" s="60">
        <v>90</v>
      </c>
      <c r="J98" s="60">
        <v>70</v>
      </c>
      <c r="K98" s="60">
        <v>40</v>
      </c>
      <c r="L98" s="60">
        <v>80</v>
      </c>
      <c r="M98" s="60">
        <v>90</v>
      </c>
    </row>
    <row r="99" spans="1:13" hidden="1" x14ac:dyDescent="0.3">
      <c r="A99" s="27" t="s">
        <v>74</v>
      </c>
      <c r="B99" s="60">
        <v>35</v>
      </c>
      <c r="C99" s="60">
        <v>35</v>
      </c>
      <c r="D99" s="60">
        <v>15</v>
      </c>
      <c r="E99" s="60">
        <v>15</v>
      </c>
      <c r="F99" s="60">
        <v>45</v>
      </c>
      <c r="G99" s="60">
        <v>15</v>
      </c>
      <c r="H99" s="60">
        <v>25</v>
      </c>
      <c r="I99" s="60">
        <v>25</v>
      </c>
      <c r="J99" s="60">
        <v>20</v>
      </c>
      <c r="K99" s="60">
        <v>15</v>
      </c>
      <c r="L99" s="60">
        <v>100</v>
      </c>
      <c r="M99" s="60">
        <v>50</v>
      </c>
    </row>
    <row r="100" spans="1:13" hidden="1" x14ac:dyDescent="0.3">
      <c r="A100" s="27" t="s">
        <v>75</v>
      </c>
      <c r="B100" s="60">
        <v>455</v>
      </c>
      <c r="C100" s="60">
        <v>465</v>
      </c>
      <c r="D100" s="60">
        <v>160</v>
      </c>
      <c r="E100" s="60">
        <v>205</v>
      </c>
      <c r="F100" s="60">
        <v>535</v>
      </c>
      <c r="G100" s="60">
        <v>160</v>
      </c>
      <c r="H100" s="60">
        <v>290</v>
      </c>
      <c r="I100" s="60">
        <v>520</v>
      </c>
      <c r="J100" s="60">
        <v>405</v>
      </c>
      <c r="K100" s="60">
        <v>165</v>
      </c>
      <c r="L100" s="60">
        <v>830</v>
      </c>
      <c r="M100" s="60">
        <v>545</v>
      </c>
    </row>
    <row r="101" spans="1:13" hidden="1" x14ac:dyDescent="0.3">
      <c r="A101" s="27" t="s">
        <v>76</v>
      </c>
      <c r="B101" s="60">
        <v>150</v>
      </c>
      <c r="C101" s="60">
        <v>65</v>
      </c>
      <c r="D101" s="60">
        <v>60</v>
      </c>
      <c r="E101" s="60">
        <v>25</v>
      </c>
      <c r="F101" s="60">
        <v>80</v>
      </c>
      <c r="G101" s="60">
        <v>20</v>
      </c>
      <c r="H101" s="60">
        <v>55</v>
      </c>
      <c r="I101" s="60">
        <v>250</v>
      </c>
      <c r="J101" s="60">
        <v>100</v>
      </c>
      <c r="K101" s="60">
        <v>45</v>
      </c>
      <c r="L101" s="60">
        <v>80</v>
      </c>
      <c r="M101" s="60">
        <v>60</v>
      </c>
    </row>
    <row r="102" spans="1:13" hidden="1" x14ac:dyDescent="0.3">
      <c r="A102" s="27" t="s">
        <v>77</v>
      </c>
      <c r="B102" s="60">
        <v>95</v>
      </c>
      <c r="C102" s="60">
        <v>70</v>
      </c>
      <c r="D102" s="60">
        <v>45</v>
      </c>
      <c r="E102" s="60">
        <v>25</v>
      </c>
      <c r="F102" s="60">
        <v>90</v>
      </c>
      <c r="G102" s="60">
        <v>15</v>
      </c>
      <c r="H102" s="60">
        <v>40</v>
      </c>
      <c r="I102" s="60">
        <v>130</v>
      </c>
      <c r="J102" s="60">
        <v>70</v>
      </c>
      <c r="K102" s="60">
        <v>20</v>
      </c>
      <c r="L102" s="60">
        <v>75</v>
      </c>
      <c r="M102" s="60">
        <v>75</v>
      </c>
    </row>
    <row r="103" spans="1:13" hidden="1" x14ac:dyDescent="0.3">
      <c r="A103" s="27" t="s">
        <v>78</v>
      </c>
      <c r="B103" s="60">
        <v>165</v>
      </c>
      <c r="C103" s="60">
        <v>175</v>
      </c>
      <c r="D103" s="60">
        <v>45</v>
      </c>
      <c r="E103" s="60">
        <v>45</v>
      </c>
      <c r="F103" s="60">
        <v>165</v>
      </c>
      <c r="G103" s="60">
        <v>50</v>
      </c>
      <c r="H103" s="60">
        <v>80</v>
      </c>
      <c r="I103" s="60">
        <v>185</v>
      </c>
      <c r="J103" s="60">
        <v>125</v>
      </c>
      <c r="K103" s="60">
        <v>50</v>
      </c>
      <c r="L103" s="60">
        <v>235</v>
      </c>
      <c r="M103" s="60">
        <v>150</v>
      </c>
    </row>
    <row r="104" spans="1:13" hidden="1" x14ac:dyDescent="0.3">
      <c r="A104" s="27" t="s">
        <v>79</v>
      </c>
      <c r="B104" s="60">
        <v>35</v>
      </c>
      <c r="C104" s="60">
        <v>55</v>
      </c>
      <c r="D104" s="60">
        <v>15</v>
      </c>
      <c r="E104" s="60">
        <v>15</v>
      </c>
      <c r="F104" s="60">
        <v>50</v>
      </c>
      <c r="G104" s="60">
        <v>15</v>
      </c>
      <c r="H104" s="60">
        <v>15</v>
      </c>
      <c r="I104" s="60">
        <v>55</v>
      </c>
      <c r="J104" s="60">
        <v>50</v>
      </c>
      <c r="K104" s="60">
        <v>20</v>
      </c>
      <c r="L104" s="60">
        <v>85</v>
      </c>
      <c r="M104" s="60">
        <v>45</v>
      </c>
    </row>
    <row r="105" spans="1:13" hidden="1" x14ac:dyDescent="0.3">
      <c r="A105" s="27" t="s">
        <v>80</v>
      </c>
      <c r="B105" s="60">
        <v>15</v>
      </c>
      <c r="C105" s="60">
        <v>5</v>
      </c>
      <c r="D105" s="60">
        <v>10</v>
      </c>
      <c r="E105" s="60">
        <v>5</v>
      </c>
      <c r="F105" s="60">
        <v>15</v>
      </c>
      <c r="G105" s="60">
        <v>10</v>
      </c>
      <c r="H105" s="60">
        <v>10</v>
      </c>
      <c r="I105" s="60">
        <v>45</v>
      </c>
      <c r="J105" s="60">
        <v>30</v>
      </c>
      <c r="K105" s="60">
        <v>10</v>
      </c>
      <c r="L105" s="60">
        <v>25</v>
      </c>
      <c r="M105" s="60">
        <v>10</v>
      </c>
    </row>
    <row r="106" spans="1:13" hidden="1" x14ac:dyDescent="0.3">
      <c r="A106" s="27" t="s">
        <v>81</v>
      </c>
      <c r="B106" s="60">
        <v>105</v>
      </c>
      <c r="C106" s="60">
        <v>115</v>
      </c>
      <c r="D106" s="60">
        <v>70</v>
      </c>
      <c r="E106" s="60">
        <v>35</v>
      </c>
      <c r="F106" s="60">
        <v>145</v>
      </c>
      <c r="G106" s="60">
        <v>55</v>
      </c>
      <c r="H106" s="60">
        <v>35</v>
      </c>
      <c r="I106" s="60">
        <v>105</v>
      </c>
      <c r="J106" s="60">
        <v>125</v>
      </c>
      <c r="K106" s="60">
        <v>25</v>
      </c>
      <c r="L106" s="60">
        <v>110</v>
      </c>
      <c r="M106" s="60">
        <v>170</v>
      </c>
    </row>
    <row r="107" spans="1:13" hidden="1" x14ac:dyDescent="0.3">
      <c r="A107" s="27" t="s">
        <v>82</v>
      </c>
      <c r="B107" s="60">
        <v>85</v>
      </c>
      <c r="C107" s="60">
        <v>55</v>
      </c>
      <c r="D107" s="60">
        <v>115</v>
      </c>
      <c r="E107" s="60">
        <v>30</v>
      </c>
      <c r="F107" s="60">
        <v>115</v>
      </c>
      <c r="G107" s="60">
        <v>25</v>
      </c>
      <c r="H107" s="60">
        <v>60</v>
      </c>
      <c r="I107" s="60">
        <v>125</v>
      </c>
      <c r="J107" s="60">
        <v>95</v>
      </c>
      <c r="K107" s="60">
        <v>40</v>
      </c>
      <c r="L107" s="60">
        <v>100</v>
      </c>
      <c r="M107" s="60">
        <v>100</v>
      </c>
    </row>
    <row r="108" spans="1:13" hidden="1" x14ac:dyDescent="0.3">
      <c r="A108" s="27" t="s">
        <v>83</v>
      </c>
      <c r="B108" s="60">
        <v>125</v>
      </c>
      <c r="C108" s="60">
        <v>115</v>
      </c>
      <c r="D108" s="60">
        <v>60</v>
      </c>
      <c r="E108" s="60">
        <v>40</v>
      </c>
      <c r="F108" s="60">
        <v>130</v>
      </c>
      <c r="G108" s="60">
        <v>25</v>
      </c>
      <c r="H108" s="60">
        <v>100</v>
      </c>
      <c r="I108" s="60">
        <v>160</v>
      </c>
      <c r="J108" s="60">
        <v>85</v>
      </c>
      <c r="K108" s="60">
        <v>50</v>
      </c>
      <c r="L108" s="60">
        <v>125</v>
      </c>
      <c r="M108" s="60">
        <v>115</v>
      </c>
    </row>
    <row r="109" spans="1:13" ht="18" customHeight="1" x14ac:dyDescent="0.3">
      <c r="A109" s="67" t="s">
        <v>14</v>
      </c>
      <c r="B109" s="68">
        <f>SUM(B85:B108)</f>
        <v>2105</v>
      </c>
      <c r="C109" s="68">
        <f t="shared" ref="C109:M109" si="2">SUM(C85:C108)</f>
        <v>2165</v>
      </c>
      <c r="D109" s="68">
        <f t="shared" si="2"/>
        <v>1415</v>
      </c>
      <c r="E109" s="68">
        <f t="shared" si="2"/>
        <v>740</v>
      </c>
      <c r="F109" s="68">
        <f t="shared" si="2"/>
        <v>2585</v>
      </c>
      <c r="G109" s="68">
        <f t="shared" si="2"/>
        <v>740</v>
      </c>
      <c r="H109" s="68">
        <f t="shared" si="2"/>
        <v>1360</v>
      </c>
      <c r="I109" s="68">
        <f t="shared" si="2"/>
        <v>2605</v>
      </c>
      <c r="J109" s="68">
        <f t="shared" si="2"/>
        <v>1920</v>
      </c>
      <c r="K109" s="68">
        <f t="shared" si="2"/>
        <v>810</v>
      </c>
      <c r="L109" s="68">
        <f t="shared" si="2"/>
        <v>2645</v>
      </c>
      <c r="M109" s="68">
        <f t="shared" si="2"/>
        <v>2255</v>
      </c>
    </row>
    <row r="111" spans="1:13" hidden="1" x14ac:dyDescent="0.3">
      <c r="A111" s="65" t="s">
        <v>194</v>
      </c>
    </row>
    <row r="112" spans="1:13" hidden="1" x14ac:dyDescent="0.3">
      <c r="A112" s="65" t="s">
        <v>195</v>
      </c>
    </row>
    <row r="113" spans="1:13" hidden="1" x14ac:dyDescent="0.3"/>
    <row r="114" spans="1:13" hidden="1" x14ac:dyDescent="0.3"/>
    <row r="115" spans="1:13" ht="15.6" hidden="1" x14ac:dyDescent="0.3">
      <c r="A115" s="64" t="s">
        <v>178</v>
      </c>
    </row>
    <row r="116" spans="1:13" hidden="1" x14ac:dyDescent="0.3">
      <c r="A116" s="65" t="s">
        <v>179</v>
      </c>
    </row>
    <row r="117" spans="1:13" hidden="1" x14ac:dyDescent="0.3"/>
    <row r="118" spans="1:13" hidden="1" x14ac:dyDescent="0.3">
      <c r="A118" s="27" t="s">
        <v>180</v>
      </c>
      <c r="B118" s="27">
        <v>2022</v>
      </c>
    </row>
    <row r="119" spans="1:13" x14ac:dyDescent="0.3">
      <c r="A119" s="27" t="s">
        <v>181</v>
      </c>
      <c r="B119" s="66" t="s">
        <v>198</v>
      </c>
    </row>
    <row r="120" spans="1:13" hidden="1" x14ac:dyDescent="0.3">
      <c r="A120" s="27" t="s">
        <v>182</v>
      </c>
      <c r="B120" s="27" t="s">
        <v>30</v>
      </c>
    </row>
    <row r="121" spans="1:13" hidden="1" x14ac:dyDescent="0.3"/>
    <row r="122" spans="1:13" ht="39" customHeight="1" x14ac:dyDescent="0.3">
      <c r="A122" s="26" t="s">
        <v>59</v>
      </c>
      <c r="B122" s="29" t="s">
        <v>183</v>
      </c>
      <c r="C122" s="29" t="s">
        <v>184</v>
      </c>
      <c r="D122" s="29" t="s">
        <v>185</v>
      </c>
      <c r="E122" s="29" t="s">
        <v>186</v>
      </c>
      <c r="F122" s="29" t="s">
        <v>187</v>
      </c>
      <c r="G122" s="29" t="s">
        <v>188</v>
      </c>
      <c r="H122" s="29" t="s">
        <v>189</v>
      </c>
      <c r="I122" s="29" t="s">
        <v>190</v>
      </c>
      <c r="J122" s="29" t="s">
        <v>191</v>
      </c>
      <c r="K122" s="29" t="s">
        <v>192</v>
      </c>
      <c r="L122" s="29" t="s">
        <v>55</v>
      </c>
      <c r="M122" s="29" t="s">
        <v>193</v>
      </c>
    </row>
    <row r="123" spans="1:13" hidden="1" x14ac:dyDescent="0.3">
      <c r="A123" s="27" t="s">
        <v>60</v>
      </c>
      <c r="B123" s="60">
        <v>55</v>
      </c>
      <c r="C123" s="60">
        <v>50</v>
      </c>
      <c r="D123" s="60">
        <v>55</v>
      </c>
      <c r="E123" s="60">
        <v>20</v>
      </c>
      <c r="F123" s="60">
        <v>80</v>
      </c>
      <c r="G123" s="60">
        <v>40</v>
      </c>
      <c r="H123" s="60">
        <v>90</v>
      </c>
      <c r="I123" s="60">
        <v>50</v>
      </c>
      <c r="J123" s="60">
        <v>60</v>
      </c>
      <c r="K123" s="60">
        <v>35</v>
      </c>
      <c r="L123" s="60">
        <v>50</v>
      </c>
      <c r="M123" s="60">
        <v>90</v>
      </c>
    </row>
    <row r="124" spans="1:13" hidden="1" x14ac:dyDescent="0.3">
      <c r="A124" s="27" t="s">
        <v>61</v>
      </c>
      <c r="B124" s="60">
        <v>5</v>
      </c>
      <c r="C124" s="60">
        <v>5</v>
      </c>
      <c r="D124" s="60">
        <v>10</v>
      </c>
      <c r="E124" s="60">
        <v>0</v>
      </c>
      <c r="F124" s="60">
        <v>0</v>
      </c>
      <c r="G124" s="60">
        <v>5</v>
      </c>
      <c r="H124" s="60">
        <v>10</v>
      </c>
      <c r="I124" s="60">
        <v>10</v>
      </c>
      <c r="J124" s="60">
        <v>5</v>
      </c>
      <c r="K124" s="60">
        <v>5</v>
      </c>
      <c r="L124" s="60">
        <v>5</v>
      </c>
      <c r="M124" s="60">
        <v>10</v>
      </c>
    </row>
    <row r="125" spans="1:13" hidden="1" x14ac:dyDescent="0.3">
      <c r="A125" s="27" t="s">
        <v>62</v>
      </c>
      <c r="B125" s="60">
        <v>0</v>
      </c>
      <c r="C125" s="60">
        <v>0</v>
      </c>
      <c r="D125" s="60">
        <v>0</v>
      </c>
      <c r="E125" s="60">
        <v>0</v>
      </c>
      <c r="F125" s="60">
        <v>0</v>
      </c>
      <c r="G125" s="60">
        <v>0</v>
      </c>
      <c r="H125" s="60">
        <v>0</v>
      </c>
      <c r="I125" s="60">
        <v>0</v>
      </c>
      <c r="J125" s="60">
        <v>0</v>
      </c>
      <c r="K125" s="60">
        <v>0</v>
      </c>
      <c r="L125" s="60">
        <v>0</v>
      </c>
      <c r="M125" s="60">
        <v>0</v>
      </c>
    </row>
    <row r="126" spans="1:13" hidden="1" x14ac:dyDescent="0.3">
      <c r="A126" s="27" t="s">
        <v>63</v>
      </c>
      <c r="B126" s="60">
        <v>5</v>
      </c>
      <c r="C126" s="60">
        <v>30</v>
      </c>
      <c r="D126" s="60">
        <v>5</v>
      </c>
      <c r="E126" s="60">
        <v>0</v>
      </c>
      <c r="F126" s="60">
        <v>30</v>
      </c>
      <c r="G126" s="60">
        <v>5</v>
      </c>
      <c r="H126" s="60">
        <v>20</v>
      </c>
      <c r="I126" s="60">
        <v>10</v>
      </c>
      <c r="J126" s="60">
        <v>5</v>
      </c>
      <c r="K126" s="60">
        <v>0</v>
      </c>
      <c r="L126" s="60">
        <v>10</v>
      </c>
      <c r="M126" s="60">
        <v>45</v>
      </c>
    </row>
    <row r="127" spans="1:13" hidden="1" x14ac:dyDescent="0.3">
      <c r="A127" s="27" t="s">
        <v>64</v>
      </c>
      <c r="B127" s="60">
        <v>5</v>
      </c>
      <c r="C127" s="60">
        <v>25</v>
      </c>
      <c r="D127" s="60">
        <v>15</v>
      </c>
      <c r="E127" s="60">
        <v>0</v>
      </c>
      <c r="F127" s="60">
        <v>5</v>
      </c>
      <c r="G127" s="60">
        <v>0</v>
      </c>
      <c r="H127" s="60">
        <v>10</v>
      </c>
      <c r="I127" s="60">
        <v>0</v>
      </c>
      <c r="J127" s="60">
        <v>5</v>
      </c>
      <c r="K127" s="60">
        <v>0</v>
      </c>
      <c r="L127" s="60">
        <v>0</v>
      </c>
      <c r="M127" s="60">
        <v>0</v>
      </c>
    </row>
    <row r="128" spans="1:13" hidden="1" x14ac:dyDescent="0.3">
      <c r="A128" s="27" t="s">
        <v>65</v>
      </c>
      <c r="B128" s="60">
        <v>5</v>
      </c>
      <c r="C128" s="60">
        <v>10</v>
      </c>
      <c r="D128" s="60">
        <v>5</v>
      </c>
      <c r="E128" s="60">
        <v>0</v>
      </c>
      <c r="F128" s="60">
        <v>0</v>
      </c>
      <c r="G128" s="60">
        <v>0</v>
      </c>
      <c r="H128" s="60">
        <v>0</v>
      </c>
      <c r="I128" s="60">
        <v>0</v>
      </c>
      <c r="J128" s="60">
        <v>0</v>
      </c>
      <c r="K128" s="60">
        <v>0</v>
      </c>
      <c r="L128" s="60">
        <v>5</v>
      </c>
      <c r="M128" s="60">
        <v>0</v>
      </c>
    </row>
    <row r="129" spans="1:13" hidden="1" x14ac:dyDescent="0.3">
      <c r="A129" s="27" t="s">
        <v>66</v>
      </c>
      <c r="B129" s="60">
        <v>15</v>
      </c>
      <c r="C129" s="60">
        <v>25</v>
      </c>
      <c r="D129" s="60">
        <v>5</v>
      </c>
      <c r="E129" s="60">
        <v>15</v>
      </c>
      <c r="F129" s="60">
        <v>15</v>
      </c>
      <c r="G129" s="60">
        <v>5</v>
      </c>
      <c r="H129" s="60">
        <v>25</v>
      </c>
      <c r="I129" s="60">
        <v>15</v>
      </c>
      <c r="J129" s="60">
        <v>15</v>
      </c>
      <c r="K129" s="60">
        <v>10</v>
      </c>
      <c r="L129" s="60">
        <v>25</v>
      </c>
      <c r="M129" s="60">
        <v>30</v>
      </c>
    </row>
    <row r="130" spans="1:13" hidden="1" x14ac:dyDescent="0.3">
      <c r="A130" s="27" t="s">
        <v>67</v>
      </c>
      <c r="B130" s="60">
        <v>20</v>
      </c>
      <c r="C130" s="60">
        <v>20</v>
      </c>
      <c r="D130" s="60">
        <v>0</v>
      </c>
      <c r="E130" s="60">
        <v>5</v>
      </c>
      <c r="F130" s="60">
        <v>30</v>
      </c>
      <c r="G130" s="60">
        <v>5</v>
      </c>
      <c r="H130" s="60">
        <v>15</v>
      </c>
      <c r="I130" s="60">
        <v>15</v>
      </c>
      <c r="J130" s="60">
        <v>15</v>
      </c>
      <c r="K130" s="60">
        <v>10</v>
      </c>
      <c r="L130" s="60">
        <v>15</v>
      </c>
      <c r="M130" s="60">
        <v>15</v>
      </c>
    </row>
    <row r="131" spans="1:13" hidden="1" x14ac:dyDescent="0.3">
      <c r="A131" s="27" t="s">
        <v>68</v>
      </c>
      <c r="B131" s="60">
        <v>25</v>
      </c>
      <c r="C131" s="60">
        <v>25</v>
      </c>
      <c r="D131" s="60">
        <v>20</v>
      </c>
      <c r="E131" s="60">
        <v>15</v>
      </c>
      <c r="F131" s="60">
        <v>20</v>
      </c>
      <c r="G131" s="60">
        <v>5</v>
      </c>
      <c r="H131" s="60">
        <v>10</v>
      </c>
      <c r="I131" s="60">
        <v>30</v>
      </c>
      <c r="J131" s="60">
        <v>20</v>
      </c>
      <c r="K131" s="60">
        <v>10</v>
      </c>
      <c r="L131" s="60">
        <v>15</v>
      </c>
      <c r="M131" s="60">
        <v>30</v>
      </c>
    </row>
    <row r="132" spans="1:13" hidden="1" x14ac:dyDescent="0.3">
      <c r="A132" s="27" t="s">
        <v>69</v>
      </c>
      <c r="B132" s="60">
        <v>0</v>
      </c>
      <c r="C132" s="60">
        <v>0</v>
      </c>
      <c r="D132" s="60">
        <v>0</v>
      </c>
      <c r="E132" s="60">
        <v>0</v>
      </c>
      <c r="F132" s="60">
        <v>5</v>
      </c>
      <c r="G132" s="60">
        <v>0</v>
      </c>
      <c r="H132" s="60">
        <v>0</v>
      </c>
      <c r="I132" s="60">
        <v>5</v>
      </c>
      <c r="J132" s="60">
        <v>0</v>
      </c>
      <c r="K132" s="60">
        <v>0</v>
      </c>
      <c r="L132" s="60">
        <v>0</v>
      </c>
      <c r="M132" s="60">
        <v>5</v>
      </c>
    </row>
    <row r="133" spans="1:13" hidden="1" x14ac:dyDescent="0.3">
      <c r="A133" s="27" t="s">
        <v>70</v>
      </c>
      <c r="B133" s="60">
        <v>20</v>
      </c>
      <c r="C133" s="60">
        <v>35</v>
      </c>
      <c r="D133" s="60">
        <v>15</v>
      </c>
      <c r="E133" s="60">
        <v>15</v>
      </c>
      <c r="F133" s="60">
        <v>75</v>
      </c>
      <c r="G133" s="60">
        <v>0</v>
      </c>
      <c r="H133" s="60">
        <v>20</v>
      </c>
      <c r="I133" s="60">
        <v>30</v>
      </c>
      <c r="J133" s="60">
        <v>15</v>
      </c>
      <c r="K133" s="60">
        <v>25</v>
      </c>
      <c r="L133" s="60">
        <v>25</v>
      </c>
      <c r="M133" s="60">
        <v>25</v>
      </c>
    </row>
    <row r="134" spans="1:13" hidden="1" x14ac:dyDescent="0.3">
      <c r="A134" s="27" t="s">
        <v>71</v>
      </c>
      <c r="B134" s="60">
        <v>5</v>
      </c>
      <c r="C134" s="60">
        <v>10</v>
      </c>
      <c r="D134" s="60">
        <v>5</v>
      </c>
      <c r="E134" s="60">
        <v>5</v>
      </c>
      <c r="F134" s="60">
        <v>5</v>
      </c>
      <c r="G134" s="60">
        <v>0</v>
      </c>
      <c r="H134" s="60">
        <v>10</v>
      </c>
      <c r="I134" s="60">
        <v>10</v>
      </c>
      <c r="J134" s="60">
        <v>0</v>
      </c>
      <c r="K134" s="60">
        <v>0</v>
      </c>
      <c r="L134" s="60">
        <v>0</v>
      </c>
      <c r="M134" s="60">
        <v>5</v>
      </c>
    </row>
    <row r="135" spans="1:13" hidden="1" x14ac:dyDescent="0.3">
      <c r="A135" s="27" t="s">
        <v>72</v>
      </c>
      <c r="B135" s="60">
        <v>55</v>
      </c>
      <c r="C135" s="60">
        <v>95</v>
      </c>
      <c r="D135" s="60">
        <v>10</v>
      </c>
      <c r="E135" s="60">
        <v>30</v>
      </c>
      <c r="F135" s="60">
        <v>80</v>
      </c>
      <c r="G135" s="60">
        <v>20</v>
      </c>
      <c r="H135" s="60">
        <v>25</v>
      </c>
      <c r="I135" s="60">
        <v>55</v>
      </c>
      <c r="J135" s="60">
        <v>40</v>
      </c>
      <c r="K135" s="60">
        <v>45</v>
      </c>
      <c r="L135" s="60">
        <v>75</v>
      </c>
      <c r="M135" s="60">
        <v>55</v>
      </c>
    </row>
    <row r="136" spans="1:13" hidden="1" x14ac:dyDescent="0.3">
      <c r="A136" s="27" t="s">
        <v>73</v>
      </c>
      <c r="B136" s="60">
        <v>30</v>
      </c>
      <c r="C136" s="60">
        <v>20</v>
      </c>
      <c r="D136" s="60">
        <v>5</v>
      </c>
      <c r="E136" s="60">
        <v>10</v>
      </c>
      <c r="F136" s="60">
        <v>20</v>
      </c>
      <c r="G136" s="60">
        <v>15</v>
      </c>
      <c r="H136" s="60">
        <v>10</v>
      </c>
      <c r="I136" s="60">
        <v>10</v>
      </c>
      <c r="J136" s="60">
        <v>15</v>
      </c>
      <c r="K136" s="60">
        <v>10</v>
      </c>
      <c r="L136" s="60">
        <v>25</v>
      </c>
      <c r="M136" s="60">
        <v>30</v>
      </c>
    </row>
    <row r="137" spans="1:13" hidden="1" x14ac:dyDescent="0.3">
      <c r="A137" s="27" t="s">
        <v>74</v>
      </c>
      <c r="B137" s="60">
        <v>5</v>
      </c>
      <c r="C137" s="60">
        <v>15</v>
      </c>
      <c r="D137" s="60">
        <v>5</v>
      </c>
      <c r="E137" s="60">
        <v>5</v>
      </c>
      <c r="F137" s="60">
        <v>15</v>
      </c>
      <c r="G137" s="60">
        <v>5</v>
      </c>
      <c r="H137" s="60">
        <v>10</v>
      </c>
      <c r="I137" s="60">
        <v>10</v>
      </c>
      <c r="J137" s="60">
        <v>10</v>
      </c>
      <c r="K137" s="60">
        <v>10</v>
      </c>
      <c r="L137" s="60">
        <v>40</v>
      </c>
      <c r="M137" s="60">
        <v>30</v>
      </c>
    </row>
    <row r="138" spans="1:13" hidden="1" x14ac:dyDescent="0.3">
      <c r="A138" s="27" t="s">
        <v>75</v>
      </c>
      <c r="B138" s="60">
        <v>75</v>
      </c>
      <c r="C138" s="60">
        <v>80</v>
      </c>
      <c r="D138" s="60">
        <v>30</v>
      </c>
      <c r="E138" s="60">
        <v>55</v>
      </c>
      <c r="F138" s="60">
        <v>105</v>
      </c>
      <c r="G138" s="60">
        <v>25</v>
      </c>
      <c r="H138" s="60">
        <v>65</v>
      </c>
      <c r="I138" s="60">
        <v>65</v>
      </c>
      <c r="J138" s="60">
        <v>75</v>
      </c>
      <c r="K138" s="60">
        <v>50</v>
      </c>
      <c r="L138" s="60">
        <v>205</v>
      </c>
      <c r="M138" s="60">
        <v>100</v>
      </c>
    </row>
    <row r="139" spans="1:13" hidden="1" x14ac:dyDescent="0.3">
      <c r="A139" s="27" t="s">
        <v>76</v>
      </c>
      <c r="B139" s="60">
        <v>60</v>
      </c>
      <c r="C139" s="60">
        <v>25</v>
      </c>
      <c r="D139" s="60">
        <v>25</v>
      </c>
      <c r="E139" s="60">
        <v>10</v>
      </c>
      <c r="F139" s="60">
        <v>25</v>
      </c>
      <c r="G139" s="60">
        <v>5</v>
      </c>
      <c r="H139" s="60">
        <v>30</v>
      </c>
      <c r="I139" s="60">
        <v>95</v>
      </c>
      <c r="J139" s="60">
        <v>30</v>
      </c>
      <c r="K139" s="60">
        <v>20</v>
      </c>
      <c r="L139" s="60">
        <v>25</v>
      </c>
      <c r="M139" s="60">
        <v>20</v>
      </c>
    </row>
    <row r="140" spans="1:13" hidden="1" x14ac:dyDescent="0.3">
      <c r="A140" s="27" t="s">
        <v>77</v>
      </c>
      <c r="B140" s="60">
        <v>20</v>
      </c>
      <c r="C140" s="60">
        <v>35</v>
      </c>
      <c r="D140" s="60">
        <v>15</v>
      </c>
      <c r="E140" s="60">
        <v>10</v>
      </c>
      <c r="F140" s="60">
        <v>20</v>
      </c>
      <c r="G140" s="60">
        <v>5</v>
      </c>
      <c r="H140" s="60">
        <v>15</v>
      </c>
      <c r="I140" s="60">
        <v>50</v>
      </c>
      <c r="J140" s="60">
        <v>25</v>
      </c>
      <c r="K140" s="60">
        <v>10</v>
      </c>
      <c r="L140" s="60">
        <v>30</v>
      </c>
      <c r="M140" s="60">
        <v>30</v>
      </c>
    </row>
    <row r="141" spans="1:13" hidden="1" x14ac:dyDescent="0.3">
      <c r="A141" s="27" t="s">
        <v>78</v>
      </c>
      <c r="B141" s="60">
        <v>75</v>
      </c>
      <c r="C141" s="60">
        <v>70</v>
      </c>
      <c r="D141" s="60">
        <v>10</v>
      </c>
      <c r="E141" s="60">
        <v>25</v>
      </c>
      <c r="F141" s="60">
        <v>60</v>
      </c>
      <c r="G141" s="60">
        <v>25</v>
      </c>
      <c r="H141" s="60">
        <v>30</v>
      </c>
      <c r="I141" s="60">
        <v>65</v>
      </c>
      <c r="J141" s="60">
        <v>55</v>
      </c>
      <c r="K141" s="60">
        <v>15</v>
      </c>
      <c r="L141" s="60">
        <v>80</v>
      </c>
      <c r="M141" s="60">
        <v>70</v>
      </c>
    </row>
    <row r="142" spans="1:13" hidden="1" x14ac:dyDescent="0.3">
      <c r="A142" s="27" t="s">
        <v>79</v>
      </c>
      <c r="B142" s="60">
        <v>15</v>
      </c>
      <c r="C142" s="60">
        <v>25</v>
      </c>
      <c r="D142" s="60">
        <v>5</v>
      </c>
      <c r="E142" s="60">
        <v>10</v>
      </c>
      <c r="F142" s="60">
        <v>25</v>
      </c>
      <c r="G142" s="60">
        <v>10</v>
      </c>
      <c r="H142" s="60">
        <v>10</v>
      </c>
      <c r="I142" s="60">
        <v>20</v>
      </c>
      <c r="J142" s="60">
        <v>15</v>
      </c>
      <c r="K142" s="60">
        <v>15</v>
      </c>
      <c r="L142" s="60">
        <v>55</v>
      </c>
      <c r="M142" s="60">
        <v>30</v>
      </c>
    </row>
    <row r="143" spans="1:13" hidden="1" x14ac:dyDescent="0.3">
      <c r="A143" s="27" t="s">
        <v>80</v>
      </c>
      <c r="B143" s="60">
        <v>5</v>
      </c>
      <c r="C143" s="60">
        <v>15</v>
      </c>
      <c r="D143" s="60">
        <v>10</v>
      </c>
      <c r="E143" s="60">
        <v>0</v>
      </c>
      <c r="F143" s="60">
        <v>15</v>
      </c>
      <c r="G143" s="60">
        <v>5</v>
      </c>
      <c r="H143" s="60">
        <v>5</v>
      </c>
      <c r="I143" s="60">
        <v>15</v>
      </c>
      <c r="J143" s="60">
        <v>10</v>
      </c>
      <c r="K143" s="60">
        <v>5</v>
      </c>
      <c r="L143" s="60">
        <v>15</v>
      </c>
      <c r="M143" s="60">
        <v>5</v>
      </c>
    </row>
    <row r="144" spans="1:13" hidden="1" x14ac:dyDescent="0.3">
      <c r="A144" s="27" t="s">
        <v>81</v>
      </c>
      <c r="B144" s="60">
        <v>25</v>
      </c>
      <c r="C144" s="60">
        <v>30</v>
      </c>
      <c r="D144" s="60">
        <v>10</v>
      </c>
      <c r="E144" s="60">
        <v>5</v>
      </c>
      <c r="F144" s="60">
        <v>30</v>
      </c>
      <c r="G144" s="60">
        <v>10</v>
      </c>
      <c r="H144" s="60">
        <v>5</v>
      </c>
      <c r="I144" s="60">
        <v>20</v>
      </c>
      <c r="J144" s="60">
        <v>20</v>
      </c>
      <c r="K144" s="60">
        <v>15</v>
      </c>
      <c r="L144" s="60">
        <v>30</v>
      </c>
      <c r="M144" s="60">
        <v>60</v>
      </c>
    </row>
    <row r="145" spans="1:13" hidden="1" x14ac:dyDescent="0.3">
      <c r="A145" s="27" t="s">
        <v>82</v>
      </c>
      <c r="B145" s="60">
        <v>20</v>
      </c>
      <c r="C145" s="60">
        <v>20</v>
      </c>
      <c r="D145" s="60">
        <v>15</v>
      </c>
      <c r="E145" s="60">
        <v>5</v>
      </c>
      <c r="F145" s="60">
        <v>20</v>
      </c>
      <c r="G145" s="60">
        <v>5</v>
      </c>
      <c r="H145" s="60">
        <v>10</v>
      </c>
      <c r="I145" s="60">
        <v>30</v>
      </c>
      <c r="J145" s="60">
        <v>25</v>
      </c>
      <c r="K145" s="60">
        <v>15</v>
      </c>
      <c r="L145" s="60">
        <v>20</v>
      </c>
      <c r="M145" s="60">
        <v>20</v>
      </c>
    </row>
    <row r="146" spans="1:13" hidden="1" x14ac:dyDescent="0.3">
      <c r="A146" s="27" t="s">
        <v>83</v>
      </c>
      <c r="B146" s="60">
        <v>25</v>
      </c>
      <c r="C146" s="60">
        <v>20</v>
      </c>
      <c r="D146" s="60">
        <v>15</v>
      </c>
      <c r="E146" s="60">
        <v>10</v>
      </c>
      <c r="F146" s="60">
        <v>20</v>
      </c>
      <c r="G146" s="60">
        <v>0</v>
      </c>
      <c r="H146" s="60">
        <v>25</v>
      </c>
      <c r="I146" s="60">
        <v>35</v>
      </c>
      <c r="J146" s="60">
        <v>15</v>
      </c>
      <c r="K146" s="60">
        <v>10</v>
      </c>
      <c r="L146" s="60">
        <v>20</v>
      </c>
      <c r="M146" s="60">
        <v>10</v>
      </c>
    </row>
    <row r="147" spans="1:13" ht="18" customHeight="1" x14ac:dyDescent="0.3">
      <c r="A147" s="67" t="s">
        <v>14</v>
      </c>
      <c r="B147" s="68">
        <f>SUM(B123:B146)</f>
        <v>570</v>
      </c>
      <c r="C147" s="68">
        <f t="shared" ref="C147:M147" si="3">SUM(C123:C146)</f>
        <v>685</v>
      </c>
      <c r="D147" s="68">
        <f t="shared" si="3"/>
        <v>290</v>
      </c>
      <c r="E147" s="68">
        <f t="shared" si="3"/>
        <v>250</v>
      </c>
      <c r="F147" s="68">
        <f t="shared" si="3"/>
        <v>700</v>
      </c>
      <c r="G147" s="68">
        <f t="shared" si="3"/>
        <v>195</v>
      </c>
      <c r="H147" s="68">
        <f t="shared" si="3"/>
        <v>450</v>
      </c>
      <c r="I147" s="68">
        <f t="shared" si="3"/>
        <v>645</v>
      </c>
      <c r="J147" s="68">
        <f t="shared" si="3"/>
        <v>475</v>
      </c>
      <c r="K147" s="68">
        <f t="shared" si="3"/>
        <v>315</v>
      </c>
      <c r="L147" s="68">
        <f t="shared" si="3"/>
        <v>770</v>
      </c>
      <c r="M147" s="68">
        <f t="shared" si="3"/>
        <v>715</v>
      </c>
    </row>
    <row r="149" spans="1:13" hidden="1" x14ac:dyDescent="0.3">
      <c r="A149" s="65" t="s">
        <v>194</v>
      </c>
    </row>
    <row r="150" spans="1:13" hidden="1" x14ac:dyDescent="0.3">
      <c r="A150" s="65" t="s">
        <v>195</v>
      </c>
    </row>
    <row r="151" spans="1:13" hidden="1" x14ac:dyDescent="0.3"/>
    <row r="152" spans="1:13" hidden="1" x14ac:dyDescent="0.3"/>
    <row r="153" spans="1:13" ht="15.6" hidden="1" x14ac:dyDescent="0.3">
      <c r="A153" s="64" t="s">
        <v>178</v>
      </c>
    </row>
    <row r="154" spans="1:13" hidden="1" x14ac:dyDescent="0.3">
      <c r="A154" s="65" t="s">
        <v>179</v>
      </c>
    </row>
    <row r="155" spans="1:13" hidden="1" x14ac:dyDescent="0.3"/>
    <row r="156" spans="1:13" hidden="1" x14ac:dyDescent="0.3">
      <c r="A156" s="27" t="s">
        <v>180</v>
      </c>
      <c r="B156" s="27">
        <v>2022</v>
      </c>
    </row>
    <row r="157" spans="1:13" x14ac:dyDescent="0.3">
      <c r="A157" s="27" t="s">
        <v>181</v>
      </c>
      <c r="B157" s="66" t="s">
        <v>199</v>
      </c>
    </row>
    <row r="158" spans="1:13" hidden="1" x14ac:dyDescent="0.3">
      <c r="A158" s="27" t="s">
        <v>182</v>
      </c>
      <c r="B158" s="27" t="s">
        <v>30</v>
      </c>
    </row>
    <row r="159" spans="1:13" hidden="1" x14ac:dyDescent="0.3"/>
    <row r="160" spans="1:13" ht="39" customHeight="1" x14ac:dyDescent="0.3">
      <c r="A160" s="26" t="s">
        <v>59</v>
      </c>
      <c r="B160" s="29" t="s">
        <v>183</v>
      </c>
      <c r="C160" s="29" t="s">
        <v>184</v>
      </c>
      <c r="D160" s="29" t="s">
        <v>185</v>
      </c>
      <c r="E160" s="29" t="s">
        <v>186</v>
      </c>
      <c r="F160" s="29" t="s">
        <v>187</v>
      </c>
      <c r="G160" s="29" t="s">
        <v>188</v>
      </c>
      <c r="H160" s="29" t="s">
        <v>189</v>
      </c>
      <c r="I160" s="29" t="s">
        <v>190</v>
      </c>
      <c r="J160" s="29" t="s">
        <v>191</v>
      </c>
      <c r="K160" s="29" t="s">
        <v>192</v>
      </c>
      <c r="L160" s="29" t="s">
        <v>55</v>
      </c>
      <c r="M160" s="29" t="s">
        <v>193</v>
      </c>
    </row>
    <row r="161" spans="1:13" hidden="1" x14ac:dyDescent="0.3">
      <c r="A161" s="27" t="s">
        <v>60</v>
      </c>
      <c r="B161" s="60">
        <v>20</v>
      </c>
      <c r="C161" s="60">
        <v>25</v>
      </c>
      <c r="D161" s="60">
        <v>20</v>
      </c>
      <c r="E161" s="60">
        <v>5</v>
      </c>
      <c r="F161" s="60">
        <v>30</v>
      </c>
      <c r="G161" s="60">
        <v>15</v>
      </c>
      <c r="H161" s="60">
        <v>20</v>
      </c>
      <c r="I161" s="60">
        <v>15</v>
      </c>
      <c r="J161" s="60">
        <v>15</v>
      </c>
      <c r="K161" s="60">
        <v>15</v>
      </c>
      <c r="L161" s="60">
        <v>15</v>
      </c>
      <c r="M161" s="60">
        <v>35</v>
      </c>
    </row>
    <row r="162" spans="1:13" hidden="1" x14ac:dyDescent="0.3">
      <c r="A162" s="27" t="s">
        <v>61</v>
      </c>
      <c r="B162" s="60">
        <v>5</v>
      </c>
      <c r="C162" s="60">
        <v>0</v>
      </c>
      <c r="D162" s="60">
        <v>5</v>
      </c>
      <c r="E162" s="60">
        <v>0</v>
      </c>
      <c r="F162" s="60">
        <v>0</v>
      </c>
      <c r="G162" s="60">
        <v>0</v>
      </c>
      <c r="H162" s="60">
        <v>10</v>
      </c>
      <c r="I162" s="60">
        <v>0</v>
      </c>
      <c r="J162" s="60">
        <v>0</v>
      </c>
      <c r="K162" s="60">
        <v>0</v>
      </c>
      <c r="L162" s="60">
        <v>5</v>
      </c>
      <c r="M162" s="60">
        <v>0</v>
      </c>
    </row>
    <row r="163" spans="1:13" hidden="1" x14ac:dyDescent="0.3">
      <c r="A163" s="27" t="s">
        <v>62</v>
      </c>
      <c r="B163" s="60">
        <v>0</v>
      </c>
      <c r="C163" s="60">
        <v>0</v>
      </c>
      <c r="D163" s="60">
        <v>0</v>
      </c>
      <c r="E163" s="60">
        <v>0</v>
      </c>
      <c r="F163" s="60">
        <v>0</v>
      </c>
      <c r="G163" s="60">
        <v>0</v>
      </c>
      <c r="H163" s="60">
        <v>0</v>
      </c>
      <c r="I163" s="60">
        <v>0</v>
      </c>
      <c r="J163" s="60">
        <v>0</v>
      </c>
      <c r="K163" s="60">
        <v>0</v>
      </c>
      <c r="L163" s="60">
        <v>0</v>
      </c>
      <c r="M163" s="60">
        <v>0</v>
      </c>
    </row>
    <row r="164" spans="1:13" hidden="1" x14ac:dyDescent="0.3">
      <c r="A164" s="27" t="s">
        <v>63</v>
      </c>
      <c r="B164" s="60">
        <v>0</v>
      </c>
      <c r="C164" s="60">
        <v>5</v>
      </c>
      <c r="D164" s="60">
        <v>0</v>
      </c>
      <c r="E164" s="60">
        <v>0</v>
      </c>
      <c r="F164" s="60">
        <v>5</v>
      </c>
      <c r="G164" s="60">
        <v>0</v>
      </c>
      <c r="H164" s="60">
        <v>0</v>
      </c>
      <c r="I164" s="60">
        <v>0</v>
      </c>
      <c r="J164" s="60">
        <v>0</v>
      </c>
      <c r="K164" s="60">
        <v>0</v>
      </c>
      <c r="L164" s="60">
        <v>0</v>
      </c>
      <c r="M164" s="60">
        <v>5</v>
      </c>
    </row>
    <row r="165" spans="1:13" hidden="1" x14ac:dyDescent="0.3">
      <c r="A165" s="27" t="s">
        <v>64</v>
      </c>
      <c r="B165" s="60">
        <v>0</v>
      </c>
      <c r="C165" s="60">
        <v>0</v>
      </c>
      <c r="D165" s="60">
        <v>0</v>
      </c>
      <c r="E165" s="60">
        <v>0</v>
      </c>
      <c r="F165" s="60">
        <v>0</v>
      </c>
      <c r="G165" s="60">
        <v>0</v>
      </c>
      <c r="H165" s="60">
        <v>0</v>
      </c>
      <c r="I165" s="60">
        <v>0</v>
      </c>
      <c r="J165" s="60">
        <v>0</v>
      </c>
      <c r="K165" s="60">
        <v>0</v>
      </c>
      <c r="L165" s="60">
        <v>0</v>
      </c>
      <c r="M165" s="60">
        <v>0</v>
      </c>
    </row>
    <row r="166" spans="1:13" hidden="1" x14ac:dyDescent="0.3">
      <c r="A166" s="27" t="s">
        <v>65</v>
      </c>
      <c r="B166" s="60">
        <v>0</v>
      </c>
      <c r="C166" s="60">
        <v>0</v>
      </c>
      <c r="D166" s="60">
        <v>0</v>
      </c>
      <c r="E166" s="60">
        <v>0</v>
      </c>
      <c r="F166" s="60">
        <v>0</v>
      </c>
      <c r="G166" s="60">
        <v>0</v>
      </c>
      <c r="H166" s="60">
        <v>0</v>
      </c>
      <c r="I166" s="60">
        <v>0</v>
      </c>
      <c r="J166" s="60">
        <v>0</v>
      </c>
      <c r="K166" s="60">
        <v>0</v>
      </c>
      <c r="L166" s="60">
        <v>0</v>
      </c>
      <c r="M166" s="60">
        <v>0</v>
      </c>
    </row>
    <row r="167" spans="1:13" hidden="1" x14ac:dyDescent="0.3">
      <c r="A167" s="27" t="s">
        <v>66</v>
      </c>
      <c r="B167" s="60">
        <v>0</v>
      </c>
      <c r="C167" s="60">
        <v>5</v>
      </c>
      <c r="D167" s="60">
        <v>0</v>
      </c>
      <c r="E167" s="60">
        <v>0</v>
      </c>
      <c r="F167" s="60">
        <v>0</v>
      </c>
      <c r="G167" s="60">
        <v>0</v>
      </c>
      <c r="H167" s="60">
        <v>5</v>
      </c>
      <c r="I167" s="60">
        <v>5</v>
      </c>
      <c r="J167" s="60">
        <v>0</v>
      </c>
      <c r="K167" s="60">
        <v>0</v>
      </c>
      <c r="L167" s="60">
        <v>0</v>
      </c>
      <c r="M167" s="60">
        <v>5</v>
      </c>
    </row>
    <row r="168" spans="1:13" hidden="1" x14ac:dyDescent="0.3">
      <c r="A168" s="27" t="s">
        <v>67</v>
      </c>
      <c r="B168" s="60">
        <v>0</v>
      </c>
      <c r="C168" s="60">
        <v>5</v>
      </c>
      <c r="D168" s="60">
        <v>0</v>
      </c>
      <c r="E168" s="60">
        <v>0</v>
      </c>
      <c r="F168" s="60">
        <v>10</v>
      </c>
      <c r="G168" s="60">
        <v>0</v>
      </c>
      <c r="H168" s="60">
        <v>0</v>
      </c>
      <c r="I168" s="60">
        <v>5</v>
      </c>
      <c r="J168" s="60">
        <v>0</v>
      </c>
      <c r="K168" s="60">
        <v>0</v>
      </c>
      <c r="L168" s="60">
        <v>5</v>
      </c>
      <c r="M168" s="60">
        <v>5</v>
      </c>
    </row>
    <row r="169" spans="1:13" hidden="1" x14ac:dyDescent="0.3">
      <c r="A169" s="27" t="s">
        <v>68</v>
      </c>
      <c r="B169" s="60">
        <v>0</v>
      </c>
      <c r="C169" s="60">
        <v>5</v>
      </c>
      <c r="D169" s="60">
        <v>5</v>
      </c>
      <c r="E169" s="60">
        <v>0</v>
      </c>
      <c r="F169" s="60">
        <v>5</v>
      </c>
      <c r="G169" s="60">
        <v>0</v>
      </c>
      <c r="H169" s="60">
        <v>0</v>
      </c>
      <c r="I169" s="60">
        <v>5</v>
      </c>
      <c r="J169" s="60">
        <v>5</v>
      </c>
      <c r="K169" s="60">
        <v>0</v>
      </c>
      <c r="L169" s="60">
        <v>0</v>
      </c>
      <c r="M169" s="60">
        <v>5</v>
      </c>
    </row>
    <row r="170" spans="1:13" hidden="1" x14ac:dyDescent="0.3">
      <c r="A170" s="27" t="s">
        <v>69</v>
      </c>
      <c r="B170" s="60">
        <v>0</v>
      </c>
      <c r="C170" s="60">
        <v>0</v>
      </c>
      <c r="D170" s="60">
        <v>0</v>
      </c>
      <c r="E170" s="60">
        <v>0</v>
      </c>
      <c r="F170" s="60">
        <v>0</v>
      </c>
      <c r="G170" s="60">
        <v>0</v>
      </c>
      <c r="H170" s="60">
        <v>0</v>
      </c>
      <c r="I170" s="60">
        <v>0</v>
      </c>
      <c r="J170" s="60">
        <v>0</v>
      </c>
      <c r="K170" s="60">
        <v>0</v>
      </c>
      <c r="L170" s="60">
        <v>0</v>
      </c>
      <c r="M170" s="60">
        <v>0</v>
      </c>
    </row>
    <row r="171" spans="1:13" hidden="1" x14ac:dyDescent="0.3">
      <c r="A171" s="27" t="s">
        <v>70</v>
      </c>
      <c r="B171" s="60">
        <v>10</v>
      </c>
      <c r="C171" s="60">
        <v>10</v>
      </c>
      <c r="D171" s="60">
        <v>0</v>
      </c>
      <c r="E171" s="60">
        <v>5</v>
      </c>
      <c r="F171" s="60">
        <v>15</v>
      </c>
      <c r="G171" s="60">
        <v>0</v>
      </c>
      <c r="H171" s="60">
        <v>5</v>
      </c>
      <c r="I171" s="60">
        <v>10</v>
      </c>
      <c r="J171" s="60">
        <v>10</v>
      </c>
      <c r="K171" s="60">
        <v>5</v>
      </c>
      <c r="L171" s="60">
        <v>5</v>
      </c>
      <c r="M171" s="60">
        <v>10</v>
      </c>
    </row>
    <row r="172" spans="1:13" hidden="1" x14ac:dyDescent="0.3">
      <c r="A172" s="27" t="s">
        <v>71</v>
      </c>
      <c r="B172" s="60">
        <v>5</v>
      </c>
      <c r="C172" s="60">
        <v>5</v>
      </c>
      <c r="D172" s="60">
        <v>5</v>
      </c>
      <c r="E172" s="60">
        <v>5</v>
      </c>
      <c r="F172" s="60">
        <v>5</v>
      </c>
      <c r="G172" s="60">
        <v>5</v>
      </c>
      <c r="H172" s="60">
        <v>5</v>
      </c>
      <c r="I172" s="60">
        <v>5</v>
      </c>
      <c r="J172" s="60">
        <v>5</v>
      </c>
      <c r="K172" s="60">
        <v>5</v>
      </c>
      <c r="L172" s="60">
        <v>0</v>
      </c>
      <c r="M172" s="60">
        <v>5</v>
      </c>
    </row>
    <row r="173" spans="1:13" hidden="1" x14ac:dyDescent="0.3">
      <c r="A173" s="27" t="s">
        <v>72</v>
      </c>
      <c r="B173" s="60">
        <v>10</v>
      </c>
      <c r="C173" s="60">
        <v>10</v>
      </c>
      <c r="D173" s="60">
        <v>5</v>
      </c>
      <c r="E173" s="60">
        <v>5</v>
      </c>
      <c r="F173" s="60">
        <v>15</v>
      </c>
      <c r="G173" s="60">
        <v>5</v>
      </c>
      <c r="H173" s="60">
        <v>5</v>
      </c>
      <c r="I173" s="60">
        <v>10</v>
      </c>
      <c r="J173" s="60">
        <v>5</v>
      </c>
      <c r="K173" s="60">
        <v>5</v>
      </c>
      <c r="L173" s="60">
        <v>15</v>
      </c>
      <c r="M173" s="60">
        <v>10</v>
      </c>
    </row>
    <row r="174" spans="1:13" hidden="1" x14ac:dyDescent="0.3">
      <c r="A174" s="27" t="s">
        <v>73</v>
      </c>
      <c r="B174" s="60">
        <v>5</v>
      </c>
      <c r="C174" s="60">
        <v>0</v>
      </c>
      <c r="D174" s="60">
        <v>0</v>
      </c>
      <c r="E174" s="60">
        <v>0</v>
      </c>
      <c r="F174" s="60">
        <v>5</v>
      </c>
      <c r="G174" s="60">
        <v>5</v>
      </c>
      <c r="H174" s="60">
        <v>0</v>
      </c>
      <c r="I174" s="60">
        <v>5</v>
      </c>
      <c r="J174" s="60">
        <v>0</v>
      </c>
      <c r="K174" s="60">
        <v>5</v>
      </c>
      <c r="L174" s="60">
        <v>10</v>
      </c>
      <c r="M174" s="60">
        <v>5</v>
      </c>
    </row>
    <row r="175" spans="1:13" hidden="1" x14ac:dyDescent="0.3">
      <c r="A175" s="27" t="s">
        <v>74</v>
      </c>
      <c r="B175" s="60">
        <v>0</v>
      </c>
      <c r="C175" s="60">
        <v>5</v>
      </c>
      <c r="D175" s="60">
        <v>5</v>
      </c>
      <c r="E175" s="60">
        <v>0</v>
      </c>
      <c r="F175" s="60">
        <v>5</v>
      </c>
      <c r="G175" s="60">
        <v>0</v>
      </c>
      <c r="H175" s="60">
        <v>0</v>
      </c>
      <c r="I175" s="60">
        <v>0</v>
      </c>
      <c r="J175" s="60">
        <v>0</v>
      </c>
      <c r="K175" s="60">
        <v>5</v>
      </c>
      <c r="L175" s="60">
        <v>5</v>
      </c>
      <c r="M175" s="60">
        <v>5</v>
      </c>
    </row>
    <row r="176" spans="1:13" hidden="1" x14ac:dyDescent="0.3">
      <c r="A176" s="27" t="s">
        <v>75</v>
      </c>
      <c r="B176" s="60">
        <v>5</v>
      </c>
      <c r="C176" s="60">
        <v>10</v>
      </c>
      <c r="D176" s="60">
        <v>0</v>
      </c>
      <c r="E176" s="60">
        <v>5</v>
      </c>
      <c r="F176" s="60">
        <v>5</v>
      </c>
      <c r="G176" s="60">
        <v>0</v>
      </c>
      <c r="H176" s="60">
        <v>5</v>
      </c>
      <c r="I176" s="60">
        <v>10</v>
      </c>
      <c r="J176" s="60">
        <v>5</v>
      </c>
      <c r="K176" s="60">
        <v>5</v>
      </c>
      <c r="L176" s="60">
        <v>10</v>
      </c>
      <c r="M176" s="60">
        <v>15</v>
      </c>
    </row>
    <row r="177" spans="1:13" hidden="1" x14ac:dyDescent="0.3">
      <c r="A177" s="27" t="s">
        <v>76</v>
      </c>
      <c r="B177" s="60">
        <v>5</v>
      </c>
      <c r="C177" s="60">
        <v>5</v>
      </c>
      <c r="D177" s="60">
        <v>0</v>
      </c>
      <c r="E177" s="60">
        <v>0</v>
      </c>
      <c r="F177" s="60">
        <v>10</v>
      </c>
      <c r="G177" s="60">
        <v>0</v>
      </c>
      <c r="H177" s="60">
        <v>5</v>
      </c>
      <c r="I177" s="60">
        <v>20</v>
      </c>
      <c r="J177" s="60">
        <v>5</v>
      </c>
      <c r="K177" s="60">
        <v>5</v>
      </c>
      <c r="L177" s="60">
        <v>5</v>
      </c>
      <c r="M177" s="60">
        <v>0</v>
      </c>
    </row>
    <row r="178" spans="1:13" hidden="1" x14ac:dyDescent="0.3">
      <c r="A178" s="27" t="s">
        <v>77</v>
      </c>
      <c r="B178" s="60">
        <v>5</v>
      </c>
      <c r="C178" s="60">
        <v>5</v>
      </c>
      <c r="D178" s="60">
        <v>0</v>
      </c>
      <c r="E178" s="60">
        <v>5</v>
      </c>
      <c r="F178" s="60">
        <v>5</v>
      </c>
      <c r="G178" s="60">
        <v>0</v>
      </c>
      <c r="H178" s="60">
        <v>5</v>
      </c>
      <c r="I178" s="60">
        <v>5</v>
      </c>
      <c r="J178" s="60">
        <v>10</v>
      </c>
      <c r="K178" s="60">
        <v>5</v>
      </c>
      <c r="L178" s="60">
        <v>10</v>
      </c>
      <c r="M178" s="60">
        <v>5</v>
      </c>
    </row>
    <row r="179" spans="1:13" hidden="1" x14ac:dyDescent="0.3">
      <c r="A179" s="27" t="s">
        <v>78</v>
      </c>
      <c r="B179" s="60">
        <v>10</v>
      </c>
      <c r="C179" s="60">
        <v>5</v>
      </c>
      <c r="D179" s="60">
        <v>5</v>
      </c>
      <c r="E179" s="60">
        <v>5</v>
      </c>
      <c r="F179" s="60">
        <v>10</v>
      </c>
      <c r="G179" s="60">
        <v>0</v>
      </c>
      <c r="H179" s="60">
        <v>10</v>
      </c>
      <c r="I179" s="60">
        <v>10</v>
      </c>
      <c r="J179" s="60">
        <v>10</v>
      </c>
      <c r="K179" s="60">
        <v>5</v>
      </c>
      <c r="L179" s="60">
        <v>10</v>
      </c>
      <c r="M179" s="60">
        <v>10</v>
      </c>
    </row>
    <row r="180" spans="1:13" hidden="1" x14ac:dyDescent="0.3">
      <c r="A180" s="27" t="s">
        <v>79</v>
      </c>
      <c r="B180" s="60">
        <v>5</v>
      </c>
      <c r="C180" s="60">
        <v>5</v>
      </c>
      <c r="D180" s="60">
        <v>5</v>
      </c>
      <c r="E180" s="60">
        <v>5</v>
      </c>
      <c r="F180" s="60">
        <v>5</v>
      </c>
      <c r="G180" s="60">
        <v>5</v>
      </c>
      <c r="H180" s="60">
        <v>5</v>
      </c>
      <c r="I180" s="60">
        <v>10</v>
      </c>
      <c r="J180" s="60">
        <v>5</v>
      </c>
      <c r="K180" s="60">
        <v>5</v>
      </c>
      <c r="L180" s="60">
        <v>25</v>
      </c>
      <c r="M180" s="60">
        <v>10</v>
      </c>
    </row>
    <row r="181" spans="1:13" hidden="1" x14ac:dyDescent="0.3">
      <c r="A181" s="27" t="s">
        <v>80</v>
      </c>
      <c r="B181" s="60">
        <v>5</v>
      </c>
      <c r="C181" s="60">
        <v>5</v>
      </c>
      <c r="D181" s="60">
        <v>0</v>
      </c>
      <c r="E181" s="60">
        <v>0</v>
      </c>
      <c r="F181" s="60">
        <v>5</v>
      </c>
      <c r="G181" s="60">
        <v>5</v>
      </c>
      <c r="H181" s="60">
        <v>5</v>
      </c>
      <c r="I181" s="60">
        <v>10</v>
      </c>
      <c r="J181" s="60">
        <v>10</v>
      </c>
      <c r="K181" s="60">
        <v>0</v>
      </c>
      <c r="L181" s="60">
        <v>10</v>
      </c>
      <c r="M181" s="60">
        <v>0</v>
      </c>
    </row>
    <row r="182" spans="1:13" hidden="1" x14ac:dyDescent="0.3">
      <c r="A182" s="27" t="s">
        <v>81</v>
      </c>
      <c r="B182" s="60">
        <v>0</v>
      </c>
      <c r="C182" s="60">
        <v>5</v>
      </c>
      <c r="D182" s="60">
        <v>0</v>
      </c>
      <c r="E182" s="60">
        <v>0</v>
      </c>
      <c r="F182" s="60">
        <v>10</v>
      </c>
      <c r="G182" s="60">
        <v>0</v>
      </c>
      <c r="H182" s="60">
        <v>0</v>
      </c>
      <c r="I182" s="60">
        <v>0</v>
      </c>
      <c r="J182" s="60">
        <v>5</v>
      </c>
      <c r="K182" s="60">
        <v>5</v>
      </c>
      <c r="L182" s="60">
        <v>0</v>
      </c>
      <c r="M182" s="60">
        <v>10</v>
      </c>
    </row>
    <row r="183" spans="1:13" hidden="1" x14ac:dyDescent="0.3">
      <c r="A183" s="27" t="s">
        <v>82</v>
      </c>
      <c r="B183" s="60">
        <v>0</v>
      </c>
      <c r="C183" s="60">
        <v>0</v>
      </c>
      <c r="D183" s="60">
        <v>0</v>
      </c>
      <c r="E183" s="60">
        <v>0</v>
      </c>
      <c r="F183" s="60">
        <v>0</v>
      </c>
      <c r="G183" s="60">
        <v>0</v>
      </c>
      <c r="H183" s="60">
        <v>0</v>
      </c>
      <c r="I183" s="60">
        <v>15</v>
      </c>
      <c r="J183" s="60">
        <v>0</v>
      </c>
      <c r="K183" s="60">
        <v>5</v>
      </c>
      <c r="L183" s="60">
        <v>5</v>
      </c>
      <c r="M183" s="60">
        <v>0</v>
      </c>
    </row>
    <row r="184" spans="1:13" hidden="1" x14ac:dyDescent="0.3">
      <c r="A184" s="27" t="s">
        <v>83</v>
      </c>
      <c r="B184" s="60">
        <v>5</v>
      </c>
      <c r="C184" s="60">
        <v>0</v>
      </c>
      <c r="D184" s="60">
        <v>5</v>
      </c>
      <c r="E184" s="60">
        <v>0</v>
      </c>
      <c r="F184" s="60">
        <v>0</v>
      </c>
      <c r="G184" s="60">
        <v>0</v>
      </c>
      <c r="H184" s="60">
        <v>5</v>
      </c>
      <c r="I184" s="60">
        <v>15</v>
      </c>
      <c r="J184" s="60">
        <v>5</v>
      </c>
      <c r="K184" s="60">
        <v>5</v>
      </c>
      <c r="L184" s="60">
        <v>5</v>
      </c>
      <c r="M184" s="60">
        <v>5</v>
      </c>
    </row>
    <row r="185" spans="1:13" ht="18" customHeight="1" x14ac:dyDescent="0.3">
      <c r="A185" s="67" t="s">
        <v>14</v>
      </c>
      <c r="B185" s="68">
        <f>SUM(B161:B184)</f>
        <v>95</v>
      </c>
      <c r="C185" s="68">
        <f t="shared" ref="C185:M185" si="4">SUM(C161:C184)</f>
        <v>115</v>
      </c>
      <c r="D185" s="68">
        <f t="shared" si="4"/>
        <v>60</v>
      </c>
      <c r="E185" s="68">
        <f t="shared" si="4"/>
        <v>40</v>
      </c>
      <c r="F185" s="68">
        <f t="shared" si="4"/>
        <v>145</v>
      </c>
      <c r="G185" s="68">
        <f t="shared" si="4"/>
        <v>40</v>
      </c>
      <c r="H185" s="68">
        <f t="shared" si="4"/>
        <v>90</v>
      </c>
      <c r="I185" s="68">
        <f t="shared" si="4"/>
        <v>155</v>
      </c>
      <c r="J185" s="68">
        <f t="shared" si="4"/>
        <v>95</v>
      </c>
      <c r="K185" s="68">
        <f t="shared" si="4"/>
        <v>80</v>
      </c>
      <c r="L185" s="68">
        <f t="shared" si="4"/>
        <v>140</v>
      </c>
      <c r="M185" s="68">
        <f t="shared" si="4"/>
        <v>145</v>
      </c>
    </row>
    <row r="186" spans="1:13" hidden="1" x14ac:dyDescent="0.3"/>
    <row r="187" spans="1:13" hidden="1" x14ac:dyDescent="0.3">
      <c r="A187" s="65" t="s">
        <v>194</v>
      </c>
    </row>
    <row r="188" spans="1:13" hidden="1" x14ac:dyDescent="0.3">
      <c r="A188" s="65" t="s">
        <v>195</v>
      </c>
    </row>
    <row r="191" spans="1:13" ht="39" customHeight="1" x14ac:dyDescent="0.3"/>
    <row r="193" spans="1:13" ht="26.4" x14ac:dyDescent="0.3">
      <c r="A193" s="26" t="s">
        <v>59</v>
      </c>
      <c r="B193" s="29" t="s">
        <v>183</v>
      </c>
      <c r="C193" s="29" t="s">
        <v>184</v>
      </c>
      <c r="D193" s="29" t="s">
        <v>185</v>
      </c>
      <c r="E193" s="29" t="s">
        <v>186</v>
      </c>
      <c r="F193" s="29" t="s">
        <v>187</v>
      </c>
      <c r="G193" s="29" t="s">
        <v>188</v>
      </c>
      <c r="H193" s="29" t="s">
        <v>189</v>
      </c>
      <c r="I193" s="29" t="s">
        <v>190</v>
      </c>
      <c r="J193" s="29" t="s">
        <v>191</v>
      </c>
      <c r="K193" s="29" t="s">
        <v>192</v>
      </c>
      <c r="L193" s="29" t="s">
        <v>55</v>
      </c>
      <c r="M193" s="29" t="s">
        <v>193</v>
      </c>
    </row>
    <row r="194" spans="1:13" x14ac:dyDescent="0.3">
      <c r="A194" s="27" t="s">
        <v>30</v>
      </c>
      <c r="B194" s="68">
        <v>14090</v>
      </c>
      <c r="C194" s="68">
        <v>12085</v>
      </c>
      <c r="D194" s="68">
        <v>14835</v>
      </c>
      <c r="E194" s="68">
        <v>4340</v>
      </c>
      <c r="F194" s="68">
        <v>14940</v>
      </c>
      <c r="G194" s="68">
        <v>4660</v>
      </c>
      <c r="H194" s="68">
        <v>9185</v>
      </c>
      <c r="I194" s="68">
        <v>18815</v>
      </c>
      <c r="J194" s="68">
        <v>12600</v>
      </c>
      <c r="K194" s="68">
        <v>5935</v>
      </c>
      <c r="L194" s="68">
        <v>14220</v>
      </c>
      <c r="M194" s="68">
        <v>12750</v>
      </c>
    </row>
    <row r="195" spans="1:13" x14ac:dyDescent="0.3">
      <c r="A195" s="27" t="s">
        <v>196</v>
      </c>
      <c r="B195" s="68">
        <v>11295</v>
      </c>
      <c r="C195" s="68">
        <v>9130</v>
      </c>
      <c r="D195" s="68">
        <v>13085</v>
      </c>
      <c r="E195" s="68">
        <v>3300</v>
      </c>
      <c r="F195" s="68">
        <v>11485</v>
      </c>
      <c r="G195" s="68">
        <v>3670</v>
      </c>
      <c r="H195" s="68">
        <v>7275</v>
      </c>
      <c r="I195" s="68">
        <v>15400</v>
      </c>
      <c r="J195" s="68">
        <v>10110</v>
      </c>
      <c r="K195" s="68">
        <v>4705</v>
      </c>
      <c r="L195" s="68">
        <v>10670</v>
      </c>
      <c r="M195" s="68">
        <v>9630</v>
      </c>
    </row>
    <row r="196" spans="1:13" x14ac:dyDescent="0.3">
      <c r="A196" s="27" t="s">
        <v>197</v>
      </c>
      <c r="B196" s="68">
        <v>2105</v>
      </c>
      <c r="C196" s="68">
        <v>2165</v>
      </c>
      <c r="D196" s="68">
        <v>1415</v>
      </c>
      <c r="E196" s="68">
        <v>740</v>
      </c>
      <c r="F196" s="68">
        <v>2585</v>
      </c>
      <c r="G196" s="68">
        <v>740</v>
      </c>
      <c r="H196" s="68">
        <v>1360</v>
      </c>
      <c r="I196" s="68">
        <v>2605</v>
      </c>
      <c r="J196" s="68">
        <v>1920</v>
      </c>
      <c r="K196" s="68">
        <v>810</v>
      </c>
      <c r="L196" s="68">
        <v>2645</v>
      </c>
      <c r="M196" s="68">
        <v>2255</v>
      </c>
    </row>
    <row r="197" spans="1:13" x14ac:dyDescent="0.3">
      <c r="A197" s="27" t="s">
        <v>198</v>
      </c>
      <c r="B197" s="68">
        <v>570</v>
      </c>
      <c r="C197" s="68">
        <v>685</v>
      </c>
      <c r="D197" s="68">
        <v>290</v>
      </c>
      <c r="E197" s="68">
        <v>250</v>
      </c>
      <c r="F197" s="68">
        <v>700</v>
      </c>
      <c r="G197" s="68">
        <v>195</v>
      </c>
      <c r="H197" s="68">
        <v>450</v>
      </c>
      <c r="I197" s="68">
        <v>645</v>
      </c>
      <c r="J197" s="68">
        <v>475</v>
      </c>
      <c r="K197" s="68">
        <v>315</v>
      </c>
      <c r="L197" s="68">
        <v>770</v>
      </c>
      <c r="M197" s="68">
        <v>715</v>
      </c>
    </row>
    <row r="198" spans="1:13" x14ac:dyDescent="0.3">
      <c r="A198" s="27" t="s">
        <v>199</v>
      </c>
      <c r="B198" s="68">
        <v>95</v>
      </c>
      <c r="C198" s="68">
        <v>115</v>
      </c>
      <c r="D198" s="68">
        <v>60</v>
      </c>
      <c r="E198" s="68">
        <v>40</v>
      </c>
      <c r="F198" s="68">
        <v>145</v>
      </c>
      <c r="G198" s="68">
        <v>40</v>
      </c>
      <c r="H198" s="68">
        <v>90</v>
      </c>
      <c r="I198" s="68">
        <v>155</v>
      </c>
      <c r="J198" s="68">
        <v>95</v>
      </c>
      <c r="K198" s="68">
        <v>80</v>
      </c>
      <c r="L198" s="68">
        <v>140</v>
      </c>
      <c r="M198" s="68">
        <v>145</v>
      </c>
    </row>
    <row r="199" spans="1:13" x14ac:dyDescent="0.3">
      <c r="A199" s="27" t="s">
        <v>200</v>
      </c>
      <c r="B199" s="69">
        <f>SUM(B197:B198)</f>
        <v>665</v>
      </c>
      <c r="C199" s="69">
        <f t="shared" ref="C199:M199" si="5">SUM(C197:C198)</f>
        <v>800</v>
      </c>
      <c r="D199" s="69">
        <f t="shared" si="5"/>
        <v>350</v>
      </c>
      <c r="E199" s="69">
        <f t="shared" si="5"/>
        <v>290</v>
      </c>
      <c r="F199" s="69">
        <f t="shared" si="5"/>
        <v>845</v>
      </c>
      <c r="G199" s="69">
        <f t="shared" si="5"/>
        <v>235</v>
      </c>
      <c r="H199" s="69">
        <f t="shared" si="5"/>
        <v>540</v>
      </c>
      <c r="I199" s="69">
        <f t="shared" si="5"/>
        <v>800</v>
      </c>
      <c r="J199" s="69">
        <f t="shared" si="5"/>
        <v>570</v>
      </c>
      <c r="K199" s="69">
        <f t="shared" si="5"/>
        <v>395</v>
      </c>
      <c r="L199" s="69">
        <f t="shared" si="5"/>
        <v>910</v>
      </c>
      <c r="M199" s="69">
        <f t="shared" si="5"/>
        <v>860</v>
      </c>
    </row>
    <row r="202" spans="1:13" x14ac:dyDescent="0.3">
      <c r="A202" s="70" t="s">
        <v>59</v>
      </c>
      <c r="B202" s="70" t="s">
        <v>196</v>
      </c>
      <c r="C202" s="70" t="s">
        <v>197</v>
      </c>
      <c r="D202" s="70" t="s">
        <v>198</v>
      </c>
      <c r="E202" s="70" t="s">
        <v>199</v>
      </c>
      <c r="F202" s="70" t="s">
        <v>30</v>
      </c>
      <c r="G202" s="70" t="s">
        <v>200</v>
      </c>
    </row>
    <row r="203" spans="1:13" x14ac:dyDescent="0.3">
      <c r="A203" s="70" t="s">
        <v>183</v>
      </c>
      <c r="B203" s="61">
        <v>11295</v>
      </c>
      <c r="C203" s="61">
        <v>2105</v>
      </c>
      <c r="D203" s="61">
        <v>570</v>
      </c>
      <c r="E203" s="61">
        <v>95</v>
      </c>
      <c r="F203" s="61">
        <v>14090</v>
      </c>
      <c r="G203" s="61">
        <v>665</v>
      </c>
    </row>
    <row r="204" spans="1:13" x14ac:dyDescent="0.3">
      <c r="A204" s="70" t="s">
        <v>184</v>
      </c>
      <c r="B204" s="61">
        <v>9130</v>
      </c>
      <c r="C204" s="61">
        <v>2165</v>
      </c>
      <c r="D204" s="61">
        <v>685</v>
      </c>
      <c r="E204" s="61">
        <v>115</v>
      </c>
      <c r="F204" s="61">
        <v>12085</v>
      </c>
      <c r="G204" s="61">
        <v>800</v>
      </c>
    </row>
    <row r="205" spans="1:13" x14ac:dyDescent="0.3">
      <c r="A205" s="70" t="s">
        <v>185</v>
      </c>
      <c r="B205" s="61">
        <v>13085</v>
      </c>
      <c r="C205" s="61">
        <v>1415</v>
      </c>
      <c r="D205" s="61">
        <v>290</v>
      </c>
      <c r="E205" s="61">
        <v>60</v>
      </c>
      <c r="F205" s="61">
        <v>14835</v>
      </c>
      <c r="G205" s="61">
        <v>350</v>
      </c>
    </row>
    <row r="206" spans="1:13" x14ac:dyDescent="0.3">
      <c r="A206" s="70" t="s">
        <v>186</v>
      </c>
      <c r="B206" s="61">
        <v>3300</v>
      </c>
      <c r="C206" s="61">
        <v>740</v>
      </c>
      <c r="D206" s="61">
        <v>250</v>
      </c>
      <c r="E206" s="61">
        <v>40</v>
      </c>
      <c r="F206" s="61">
        <v>4340</v>
      </c>
      <c r="G206" s="61">
        <v>290</v>
      </c>
    </row>
    <row r="207" spans="1:13" x14ac:dyDescent="0.3">
      <c r="A207" s="70" t="s">
        <v>187</v>
      </c>
      <c r="B207" s="61">
        <v>11485</v>
      </c>
      <c r="C207" s="61">
        <v>2585</v>
      </c>
      <c r="D207" s="61">
        <v>700</v>
      </c>
      <c r="E207" s="61">
        <v>145</v>
      </c>
      <c r="F207" s="61">
        <v>14940</v>
      </c>
      <c r="G207" s="61">
        <v>845</v>
      </c>
    </row>
    <row r="208" spans="1:13" x14ac:dyDescent="0.3">
      <c r="A208" s="70" t="s">
        <v>188</v>
      </c>
      <c r="B208" s="61">
        <v>3670</v>
      </c>
      <c r="C208" s="61">
        <v>740</v>
      </c>
      <c r="D208" s="61">
        <v>195</v>
      </c>
      <c r="E208" s="61">
        <v>40</v>
      </c>
      <c r="F208" s="61">
        <v>4660</v>
      </c>
      <c r="G208" s="61">
        <v>235</v>
      </c>
    </row>
    <row r="209" spans="1:7" x14ac:dyDescent="0.3">
      <c r="A209" s="70" t="s">
        <v>189</v>
      </c>
      <c r="B209" s="61">
        <v>7275</v>
      </c>
      <c r="C209" s="61">
        <v>1360</v>
      </c>
      <c r="D209" s="61">
        <v>450</v>
      </c>
      <c r="E209" s="61">
        <v>90</v>
      </c>
      <c r="F209" s="61">
        <v>9185</v>
      </c>
      <c r="G209" s="61">
        <v>540</v>
      </c>
    </row>
    <row r="210" spans="1:7" x14ac:dyDescent="0.3">
      <c r="A210" s="70" t="s">
        <v>190</v>
      </c>
      <c r="B210" s="61">
        <v>15400</v>
      </c>
      <c r="C210" s="61">
        <v>2605</v>
      </c>
      <c r="D210" s="61">
        <v>645</v>
      </c>
      <c r="E210" s="61">
        <v>155</v>
      </c>
      <c r="F210" s="61">
        <v>18815</v>
      </c>
      <c r="G210" s="61">
        <v>800</v>
      </c>
    </row>
    <row r="211" spans="1:7" x14ac:dyDescent="0.3">
      <c r="A211" s="70" t="s">
        <v>191</v>
      </c>
      <c r="B211" s="61">
        <v>10110</v>
      </c>
      <c r="C211" s="61">
        <v>1920</v>
      </c>
      <c r="D211" s="61">
        <v>475</v>
      </c>
      <c r="E211" s="61">
        <v>95</v>
      </c>
      <c r="F211" s="61">
        <v>12600</v>
      </c>
      <c r="G211" s="61">
        <v>570</v>
      </c>
    </row>
    <row r="212" spans="1:7" x14ac:dyDescent="0.3">
      <c r="A212" s="70" t="s">
        <v>192</v>
      </c>
      <c r="B212" s="61">
        <v>4705</v>
      </c>
      <c r="C212" s="61">
        <v>810</v>
      </c>
      <c r="D212" s="61">
        <v>315</v>
      </c>
      <c r="E212" s="61">
        <v>80</v>
      </c>
      <c r="F212" s="61">
        <v>5935</v>
      </c>
      <c r="G212" s="61">
        <v>395</v>
      </c>
    </row>
    <row r="213" spans="1:7" x14ac:dyDescent="0.3">
      <c r="A213" s="70" t="s">
        <v>55</v>
      </c>
      <c r="B213" s="61">
        <v>10670</v>
      </c>
      <c r="C213" s="61">
        <v>2645</v>
      </c>
      <c r="D213" s="61">
        <v>770</v>
      </c>
      <c r="E213" s="61">
        <v>140</v>
      </c>
      <c r="F213" s="61">
        <v>14220</v>
      </c>
      <c r="G213" s="61">
        <v>910</v>
      </c>
    </row>
    <row r="214" spans="1:7" x14ac:dyDescent="0.3">
      <c r="A214" s="70" t="s">
        <v>193</v>
      </c>
      <c r="B214" s="61">
        <v>9630</v>
      </c>
      <c r="C214" s="61">
        <v>2255</v>
      </c>
      <c r="D214" s="61">
        <v>715</v>
      </c>
      <c r="E214" s="61">
        <v>145</v>
      </c>
      <c r="F214" s="61">
        <v>12750</v>
      </c>
      <c r="G214" s="61">
        <v>860</v>
      </c>
    </row>
    <row r="220" spans="1:7" x14ac:dyDescent="0.3">
      <c r="A220" t="s">
        <v>207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D1CC-1BDA-46C3-80DB-90346FC950F9}">
  <dimension ref="A1:AU21"/>
  <sheetViews>
    <sheetView workbookViewId="0">
      <selection activeCell="A17" sqref="A17"/>
    </sheetView>
  </sheetViews>
  <sheetFormatPr defaultRowHeight="14.4" x14ac:dyDescent="0.3"/>
  <cols>
    <col min="1" max="1" width="21.33203125" style="24" bestFit="1" customWidth="1"/>
    <col min="2" max="2" width="8.77734375" style="15" bestFit="1" customWidth="1"/>
    <col min="3" max="3" width="8.77734375" style="15" customWidth="1"/>
    <col min="4" max="8" width="9.88671875" style="15" bestFit="1" customWidth="1"/>
    <col min="9" max="10" width="8.5546875" style="15" bestFit="1" customWidth="1"/>
    <col min="11" max="11" width="9.88671875" style="15" bestFit="1" customWidth="1"/>
    <col min="12" max="12" width="8.6640625" style="15" bestFit="1" customWidth="1"/>
    <col min="13" max="13" width="8.5546875" style="15" bestFit="1" customWidth="1"/>
    <col min="14" max="14" width="7.6640625" style="15" bestFit="1" customWidth="1"/>
    <col min="15" max="15" width="8.5546875" style="15" bestFit="1" customWidth="1"/>
    <col min="16" max="17" width="9.88671875" style="15" bestFit="1" customWidth="1"/>
    <col min="18" max="18" width="8.88671875" style="15"/>
    <col min="19" max="22" width="9.88671875" style="15" bestFit="1" customWidth="1"/>
    <col min="23" max="23" width="8.77734375" style="15" bestFit="1" customWidth="1"/>
    <col min="24" max="24" width="8.5546875" style="15" bestFit="1" customWidth="1"/>
    <col min="25" max="25" width="9.88671875" style="15" bestFit="1" customWidth="1"/>
    <col min="26" max="26" width="9.33203125" style="15" bestFit="1" customWidth="1"/>
    <col min="27" max="27" width="8.88671875" style="15"/>
    <col min="28" max="28" width="9.33203125" style="15" bestFit="1" customWidth="1"/>
    <col min="29" max="30" width="8.5546875" style="15" bestFit="1" customWidth="1"/>
    <col min="31" max="31" width="8.77734375" style="15" bestFit="1" customWidth="1"/>
    <col min="32" max="32" width="8.5546875" style="15" bestFit="1" customWidth="1"/>
    <col min="33" max="33" width="8.44140625" style="15" bestFit="1" customWidth="1"/>
    <col min="34" max="34" width="8.6640625" style="15" bestFit="1" customWidth="1"/>
    <col min="35" max="35" width="8.88671875" style="15"/>
    <col min="36" max="36" width="8.5546875" style="15" bestFit="1" customWidth="1"/>
    <col min="37" max="38" width="8.44140625" style="15" bestFit="1" customWidth="1"/>
    <col min="39" max="39" width="8.77734375" style="15" bestFit="1" customWidth="1"/>
    <col min="40" max="40" width="8" style="15" bestFit="1" customWidth="1"/>
    <col min="41" max="41" width="8.88671875" style="15"/>
    <col min="42" max="42" width="8.33203125" style="15" bestFit="1" customWidth="1"/>
    <col min="43" max="43" width="11.109375" style="15" bestFit="1" customWidth="1"/>
    <col min="44" max="44" width="9.88671875" style="15" bestFit="1" customWidth="1"/>
    <col min="45" max="45" width="8.77734375" style="15" bestFit="1" customWidth="1"/>
    <col min="46" max="46" width="11.109375" style="15" bestFit="1" customWidth="1"/>
    <col min="47" max="47" width="8.44140625" style="15" bestFit="1" customWidth="1"/>
    <col min="48" max="16384" width="8.88671875" style="15"/>
  </cols>
  <sheetData>
    <row r="1" spans="1:47" ht="120" x14ac:dyDescent="0.3">
      <c r="A1" s="37" t="s">
        <v>86</v>
      </c>
      <c r="B1" s="38" t="s">
        <v>87</v>
      </c>
      <c r="C1" s="39" t="s">
        <v>131</v>
      </c>
      <c r="D1" s="39" t="s">
        <v>132</v>
      </c>
      <c r="E1" s="39" t="s">
        <v>133</v>
      </c>
      <c r="F1" s="39" t="s">
        <v>134</v>
      </c>
      <c r="G1" s="38" t="s">
        <v>88</v>
      </c>
      <c r="H1" s="39" t="s">
        <v>89</v>
      </c>
      <c r="I1" s="39" t="s">
        <v>90</v>
      </c>
      <c r="J1" s="39" t="s">
        <v>91</v>
      </c>
      <c r="K1" s="38" t="s">
        <v>92</v>
      </c>
      <c r="L1" s="39" t="s">
        <v>93</v>
      </c>
      <c r="M1" s="39" t="s">
        <v>94</v>
      </c>
      <c r="N1" s="39" t="s">
        <v>95</v>
      </c>
      <c r="O1" s="38" t="s">
        <v>96</v>
      </c>
      <c r="P1" s="39" t="s">
        <v>97</v>
      </c>
      <c r="Q1" s="39" t="s">
        <v>98</v>
      </c>
      <c r="R1" s="39" t="s">
        <v>99</v>
      </c>
      <c r="S1" s="38" t="s">
        <v>100</v>
      </c>
      <c r="T1" s="39" t="s">
        <v>101</v>
      </c>
      <c r="U1" s="39" t="s">
        <v>102</v>
      </c>
      <c r="V1" s="39" t="s">
        <v>103</v>
      </c>
      <c r="W1" s="39" t="s">
        <v>104</v>
      </c>
      <c r="X1" s="39" t="s">
        <v>105</v>
      </c>
      <c r="Y1" s="38" t="s">
        <v>106</v>
      </c>
      <c r="Z1" s="39" t="s">
        <v>107</v>
      </c>
      <c r="AA1" s="39" t="s">
        <v>108</v>
      </c>
      <c r="AB1" s="39" t="s">
        <v>109</v>
      </c>
      <c r="AC1" s="39" t="s">
        <v>110</v>
      </c>
      <c r="AD1" s="39" t="s">
        <v>111</v>
      </c>
      <c r="AE1" s="39" t="s">
        <v>112</v>
      </c>
      <c r="AF1" s="39" t="s">
        <v>113</v>
      </c>
      <c r="AG1" s="38" t="s">
        <v>114</v>
      </c>
      <c r="AH1" s="39" t="s">
        <v>115</v>
      </c>
      <c r="AI1" s="39" t="s">
        <v>116</v>
      </c>
      <c r="AJ1" s="39" t="s">
        <v>117</v>
      </c>
      <c r="AK1" s="39" t="s">
        <v>118</v>
      </c>
      <c r="AL1" s="39" t="s">
        <v>119</v>
      </c>
      <c r="AM1" s="38" t="s">
        <v>120</v>
      </c>
      <c r="AN1" s="39" t="s">
        <v>121</v>
      </c>
      <c r="AO1" s="39" t="s">
        <v>122</v>
      </c>
      <c r="AP1" s="38" t="s">
        <v>123</v>
      </c>
      <c r="AQ1" s="38" t="s">
        <v>124</v>
      </c>
      <c r="AR1" s="39" t="s">
        <v>125</v>
      </c>
      <c r="AS1" s="38" t="s">
        <v>126</v>
      </c>
      <c r="AT1" s="39" t="s">
        <v>127</v>
      </c>
      <c r="AU1" s="38" t="s">
        <v>128</v>
      </c>
    </row>
    <row r="2" spans="1:47" ht="15.6" x14ac:dyDescent="0.3">
      <c r="A2" s="46" t="s">
        <v>12</v>
      </c>
      <c r="B2" s="40">
        <v>2020</v>
      </c>
      <c r="C2" s="42">
        <v>138.83246216547772</v>
      </c>
      <c r="D2" s="42">
        <v>214.18383242453999</v>
      </c>
      <c r="E2" s="42">
        <v>12.547322973714049</v>
      </c>
      <c r="F2" s="42">
        <v>162.92359667229942</v>
      </c>
      <c r="G2" s="48">
        <v>528.48721423603115</v>
      </c>
      <c r="H2" s="49">
        <v>196.13636372680961</v>
      </c>
      <c r="I2" s="49">
        <v>138.86979521622595</v>
      </c>
      <c r="J2" s="49">
        <v>1.005661572504406</v>
      </c>
      <c r="K2" s="48">
        <v>336.01182051553991</v>
      </c>
      <c r="L2" s="49">
        <v>58.211281135035271</v>
      </c>
      <c r="M2" s="49">
        <v>186.85045795409636</v>
      </c>
      <c r="N2" s="49">
        <v>0</v>
      </c>
      <c r="O2" s="48">
        <v>245.06173908913163</v>
      </c>
      <c r="P2" s="49">
        <v>300.227468977939</v>
      </c>
      <c r="Q2" s="49">
        <v>1020.4774877329196</v>
      </c>
      <c r="R2" s="49">
        <v>12.012199383173494</v>
      </c>
      <c r="S2" s="48">
        <v>1332.7171560940321</v>
      </c>
      <c r="T2" s="49">
        <v>301.62129192354064</v>
      </c>
      <c r="U2" s="49">
        <v>175.9100674158538</v>
      </c>
      <c r="V2" s="49">
        <v>751.89134064104746</v>
      </c>
      <c r="W2" s="49">
        <v>24.009442078774967</v>
      </c>
      <c r="X2" s="49">
        <v>21.506510922860773</v>
      </c>
      <c r="Y2" s="48">
        <v>1274.9386529820777</v>
      </c>
      <c r="Z2" s="42">
        <v>-8.9211955309368083</v>
      </c>
      <c r="AA2" s="42">
        <v>6.1173340122048163</v>
      </c>
      <c r="AB2" s="42">
        <v>-7.269906547331213</v>
      </c>
      <c r="AC2" s="42">
        <v>8.2317952894499113E-2</v>
      </c>
      <c r="AD2" s="42">
        <v>3.1199921783348676</v>
      </c>
      <c r="AE2" s="42">
        <v>0</v>
      </c>
      <c r="AF2" s="42">
        <v>0</v>
      </c>
      <c r="AG2" s="41">
        <v>-6.8714579348338392</v>
      </c>
      <c r="AH2" s="42">
        <v>1.1718917544566529</v>
      </c>
      <c r="AI2" s="42">
        <v>1.3973868357243815</v>
      </c>
      <c r="AJ2" s="42">
        <v>1.1191717004623496</v>
      </c>
      <c r="AK2" s="42">
        <v>0</v>
      </c>
      <c r="AL2" s="42">
        <v>0.25153266276795516</v>
      </c>
      <c r="AM2" s="41">
        <v>3.9399829534113393</v>
      </c>
      <c r="AN2" s="42">
        <v>0</v>
      </c>
      <c r="AO2" s="42">
        <v>0</v>
      </c>
      <c r="AP2" s="41">
        <v>0</v>
      </c>
      <c r="AQ2" s="48">
        <v>3714.28510793539</v>
      </c>
      <c r="AR2" s="49">
        <v>1140.5250000000001</v>
      </c>
      <c r="AS2" s="41">
        <v>3.2566450607706008</v>
      </c>
      <c r="AT2" s="49">
        <v>267.7912</v>
      </c>
      <c r="AU2" s="41">
        <v>13.870079031481954</v>
      </c>
    </row>
    <row r="3" spans="1:47" ht="15.6" x14ac:dyDescent="0.3">
      <c r="A3" s="46" t="s">
        <v>24</v>
      </c>
      <c r="B3" s="40">
        <v>2020</v>
      </c>
      <c r="C3" s="42">
        <v>53.905829097307141</v>
      </c>
      <c r="D3" s="42">
        <v>48.653263924293405</v>
      </c>
      <c r="E3" s="42">
        <v>0.28921219895918887</v>
      </c>
      <c r="F3" s="42">
        <v>63.175263453023604</v>
      </c>
      <c r="G3" s="48">
        <v>166.02356867358333</v>
      </c>
      <c r="H3" s="49">
        <v>53.212123350249051</v>
      </c>
      <c r="I3" s="49">
        <v>39.9298111455861</v>
      </c>
      <c r="J3" s="49">
        <v>0.47814188854941925</v>
      </c>
      <c r="K3" s="48">
        <v>93.620076384384575</v>
      </c>
      <c r="L3" s="49">
        <v>21.182349268144744</v>
      </c>
      <c r="M3" s="49">
        <v>64.792562251336719</v>
      </c>
      <c r="N3" s="49">
        <v>0</v>
      </c>
      <c r="O3" s="48">
        <v>85.974911519481466</v>
      </c>
      <c r="P3" s="49">
        <v>91.037318925398111</v>
      </c>
      <c r="Q3" s="49">
        <v>304.70177290384629</v>
      </c>
      <c r="R3" s="49">
        <v>3.8366126437650374</v>
      </c>
      <c r="S3" s="48">
        <v>399.57570447300941</v>
      </c>
      <c r="T3" s="49">
        <v>104.17601347209614</v>
      </c>
      <c r="U3" s="49">
        <v>32.8299523271019</v>
      </c>
      <c r="V3" s="49">
        <v>237.04759988774691</v>
      </c>
      <c r="W3" s="49">
        <v>2.4882482003759163</v>
      </c>
      <c r="X3" s="49">
        <v>5.9884650822251224</v>
      </c>
      <c r="Y3" s="48">
        <v>382.53027896954592</v>
      </c>
      <c r="Z3" s="42">
        <v>-3.8733084137859897</v>
      </c>
      <c r="AA3" s="42">
        <v>3.1838842280982149</v>
      </c>
      <c r="AB3" s="42">
        <v>-3.2042759227991988</v>
      </c>
      <c r="AC3" s="42">
        <v>0</v>
      </c>
      <c r="AD3" s="42">
        <v>1.2736788342632042</v>
      </c>
      <c r="AE3" s="42">
        <v>0</v>
      </c>
      <c r="AF3" s="42">
        <v>0</v>
      </c>
      <c r="AG3" s="41">
        <v>-2.6200212742237694</v>
      </c>
      <c r="AH3" s="42">
        <v>0.13890019996727707</v>
      </c>
      <c r="AI3" s="42">
        <v>0.35667424130256387</v>
      </c>
      <c r="AJ3" s="42">
        <v>0.76348214523293179</v>
      </c>
      <c r="AK3" s="42">
        <v>0</v>
      </c>
      <c r="AL3" s="42">
        <v>0.17909151523189251</v>
      </c>
      <c r="AM3" s="41">
        <v>1.4381481017346653</v>
      </c>
      <c r="AN3" s="42">
        <v>0</v>
      </c>
      <c r="AO3" s="42">
        <v>0</v>
      </c>
      <c r="AP3" s="41">
        <v>0</v>
      </c>
      <c r="AQ3" s="48">
        <v>1126.5426668475156</v>
      </c>
      <c r="AR3" s="49">
        <v>379.387</v>
      </c>
      <c r="AS3" s="41">
        <v>2.9693760377859961</v>
      </c>
      <c r="AT3" s="49">
        <v>98.638999999999996</v>
      </c>
      <c r="AU3" s="41">
        <v>11.420864636173478</v>
      </c>
    </row>
    <row r="4" spans="1:47" ht="15.6" x14ac:dyDescent="0.3">
      <c r="A4" s="46" t="s">
        <v>25</v>
      </c>
      <c r="B4" s="40">
        <v>2020</v>
      </c>
      <c r="C4" s="42">
        <v>38.602258682388502</v>
      </c>
      <c r="D4" s="42">
        <v>45.244378929547068</v>
      </c>
      <c r="E4" s="42">
        <v>0.79599870906361669</v>
      </c>
      <c r="F4" s="42">
        <v>54.926762579146796</v>
      </c>
      <c r="G4" s="48">
        <v>139.56939890014598</v>
      </c>
      <c r="H4" s="49">
        <v>34.501134315341744</v>
      </c>
      <c r="I4" s="49">
        <v>20.358187016493279</v>
      </c>
      <c r="J4" s="49">
        <v>0.38103763344510866</v>
      </c>
      <c r="K4" s="48">
        <v>55.24035896528013</v>
      </c>
      <c r="L4" s="49">
        <v>11.838582096590065</v>
      </c>
      <c r="M4" s="49">
        <v>33.098429306890687</v>
      </c>
      <c r="N4" s="49">
        <v>0</v>
      </c>
      <c r="O4" s="48">
        <v>44.937011403480753</v>
      </c>
      <c r="P4" s="49">
        <v>92.602694731564839</v>
      </c>
      <c r="Q4" s="49">
        <v>321.57382651545515</v>
      </c>
      <c r="R4" s="49">
        <v>4.3989562511623692</v>
      </c>
      <c r="S4" s="48">
        <v>418.57547749818235</v>
      </c>
      <c r="T4" s="49">
        <v>113.47664121823988</v>
      </c>
      <c r="U4" s="49">
        <v>33.291736833038442</v>
      </c>
      <c r="V4" s="49">
        <v>202.35872239083619</v>
      </c>
      <c r="W4" s="49">
        <v>3.1446094835869443</v>
      </c>
      <c r="X4" s="49">
        <v>5.250990090821392</v>
      </c>
      <c r="Y4" s="48">
        <v>357.52270001652283</v>
      </c>
      <c r="Z4" s="42">
        <v>-3.7201732195404382</v>
      </c>
      <c r="AA4" s="42">
        <v>2.1535407269398226</v>
      </c>
      <c r="AB4" s="42">
        <v>-2.5691370061775323</v>
      </c>
      <c r="AC4" s="42">
        <v>0</v>
      </c>
      <c r="AD4" s="42">
        <v>1.0687995542987909</v>
      </c>
      <c r="AE4" s="42">
        <v>0</v>
      </c>
      <c r="AF4" s="42">
        <v>0</v>
      </c>
      <c r="AG4" s="41">
        <v>-3.0669699444793563</v>
      </c>
      <c r="AH4" s="42">
        <v>0.1046208550096259</v>
      </c>
      <c r="AI4" s="42">
        <v>9.9969485585374301E-2</v>
      </c>
      <c r="AJ4" s="42">
        <v>0.42329761515498426</v>
      </c>
      <c r="AK4" s="42">
        <v>0</v>
      </c>
      <c r="AL4" s="42">
        <v>5.3848300850696119E-2</v>
      </c>
      <c r="AM4" s="41">
        <v>0.6817362566006806</v>
      </c>
      <c r="AN4" s="42">
        <v>0</v>
      </c>
      <c r="AO4" s="42">
        <v>0</v>
      </c>
      <c r="AP4" s="41">
        <v>0</v>
      </c>
      <c r="AQ4" s="48">
        <v>1013.4597130957333</v>
      </c>
      <c r="AR4" s="49">
        <v>322.363</v>
      </c>
      <c r="AS4" s="41">
        <v>3.1438462636708717</v>
      </c>
      <c r="AT4" s="49">
        <v>97.958399999999997</v>
      </c>
      <c r="AU4" s="41">
        <v>10.345817337724313</v>
      </c>
    </row>
    <row r="5" spans="1:47" ht="15.6" x14ac:dyDescent="0.3">
      <c r="A5" s="46" t="s">
        <v>26</v>
      </c>
      <c r="B5" s="40">
        <v>2020</v>
      </c>
      <c r="C5" s="42">
        <v>65.617051058675372</v>
      </c>
      <c r="D5" s="42">
        <v>95.499061766484573</v>
      </c>
      <c r="E5" s="42">
        <v>6.4928335555618775</v>
      </c>
      <c r="F5" s="42">
        <v>69.483106232080132</v>
      </c>
      <c r="G5" s="48">
        <v>237.09205261280195</v>
      </c>
      <c r="H5" s="49">
        <v>55.137440224700121</v>
      </c>
      <c r="I5" s="49">
        <v>53.882192874871549</v>
      </c>
      <c r="J5" s="49">
        <v>0.34400221395002634</v>
      </c>
      <c r="K5" s="48">
        <v>109.3636353135217</v>
      </c>
      <c r="L5" s="49">
        <v>12.037840334249227</v>
      </c>
      <c r="M5" s="49">
        <v>27.126141775127795</v>
      </c>
      <c r="N5" s="49">
        <v>0</v>
      </c>
      <c r="O5" s="48">
        <v>39.163982109377024</v>
      </c>
      <c r="P5" s="49">
        <v>86.617652438233748</v>
      </c>
      <c r="Q5" s="49">
        <v>297.74787030802571</v>
      </c>
      <c r="R5" s="49">
        <v>5.4416551678077987</v>
      </c>
      <c r="S5" s="48">
        <v>389.80717791406727</v>
      </c>
      <c r="T5" s="49">
        <v>120.73345876349322</v>
      </c>
      <c r="U5" s="49">
        <v>153.6321956404484</v>
      </c>
      <c r="V5" s="49">
        <v>194.42718190571946</v>
      </c>
      <c r="W5" s="49">
        <v>8.0886080882995213</v>
      </c>
      <c r="X5" s="49">
        <v>7.5095840037121926</v>
      </c>
      <c r="Y5" s="48">
        <v>484.39102840167277</v>
      </c>
      <c r="Z5" s="42">
        <v>-2.7569145356798006</v>
      </c>
      <c r="AA5" s="42">
        <v>1.7518928381253387</v>
      </c>
      <c r="AB5" s="42">
        <v>-2.1326859320128055</v>
      </c>
      <c r="AC5" s="42">
        <v>0</v>
      </c>
      <c r="AD5" s="42">
        <v>0.87894434206940719</v>
      </c>
      <c r="AE5" s="42">
        <v>0</v>
      </c>
      <c r="AF5" s="42">
        <v>0</v>
      </c>
      <c r="AG5" s="41">
        <v>-2.2587632874978603</v>
      </c>
      <c r="AH5" s="42">
        <v>3.0185655399401431E-2</v>
      </c>
      <c r="AI5" s="42">
        <v>5.7780907269443425E-2</v>
      </c>
      <c r="AJ5" s="42">
        <v>0.33595428918271641</v>
      </c>
      <c r="AK5" s="42">
        <v>0</v>
      </c>
      <c r="AL5" s="42">
        <v>3.3386272143764925E-2</v>
      </c>
      <c r="AM5" s="41">
        <v>0.45730712399532619</v>
      </c>
      <c r="AN5" s="42">
        <v>0</v>
      </c>
      <c r="AO5" s="42">
        <v>1.1091117719222992</v>
      </c>
      <c r="AP5" s="41">
        <v>1.1091117719222992</v>
      </c>
      <c r="AQ5" s="48">
        <v>1259.1255319598604</v>
      </c>
      <c r="AR5" s="49">
        <v>329.04199999999997</v>
      </c>
      <c r="AS5" s="41">
        <v>3.8266407691415094</v>
      </c>
      <c r="AT5" s="49">
        <v>85.558899999999994</v>
      </c>
      <c r="AU5" s="41">
        <v>14.716476391817338</v>
      </c>
    </row>
    <row r="6" spans="1:47" ht="15.6" x14ac:dyDescent="0.3">
      <c r="A6" s="46" t="s">
        <v>23</v>
      </c>
      <c r="B6" s="40">
        <v>2020</v>
      </c>
      <c r="C6" s="42">
        <v>35.132412976197422</v>
      </c>
      <c r="D6" s="42">
        <v>48.527681911965601</v>
      </c>
      <c r="E6" s="42">
        <v>0.14290169792668883</v>
      </c>
      <c r="F6" s="42">
        <v>33.365561915802331</v>
      </c>
      <c r="G6" s="48">
        <v>117.16855850189205</v>
      </c>
      <c r="H6" s="49">
        <v>44.416504006332829</v>
      </c>
      <c r="I6" s="49">
        <v>61.536101360843716</v>
      </c>
      <c r="J6" s="49">
        <v>0.22421153384464843</v>
      </c>
      <c r="K6" s="48">
        <v>106.1768169010212</v>
      </c>
      <c r="L6" s="49">
        <v>13.808933834580674</v>
      </c>
      <c r="M6" s="49">
        <v>14.928823873830344</v>
      </c>
      <c r="N6" s="49">
        <v>2.3913138154059269E-2</v>
      </c>
      <c r="O6" s="48">
        <v>28.761670846565078</v>
      </c>
      <c r="P6" s="49">
        <v>69.276894187266421</v>
      </c>
      <c r="Q6" s="49">
        <v>232.6653777255749</v>
      </c>
      <c r="R6" s="49">
        <v>6.3686922931235346</v>
      </c>
      <c r="S6" s="48">
        <v>308.31096420596486</v>
      </c>
      <c r="T6" s="49">
        <v>70.013543790872347</v>
      </c>
      <c r="U6" s="49">
        <v>192.69941882957326</v>
      </c>
      <c r="V6" s="49">
        <v>197.35681226224585</v>
      </c>
      <c r="W6" s="49">
        <v>8.2469560474813015</v>
      </c>
      <c r="X6" s="49">
        <v>23.44862125145659</v>
      </c>
      <c r="Y6" s="48">
        <v>491.7653521816294</v>
      </c>
      <c r="Z6" s="42">
        <v>-6.7087748932048079</v>
      </c>
      <c r="AA6" s="42">
        <v>5.5270193603263946</v>
      </c>
      <c r="AB6" s="42">
        <v>-5.3700146337682053</v>
      </c>
      <c r="AC6" s="42">
        <v>0</v>
      </c>
      <c r="AD6" s="42">
        <v>2.320844946131114</v>
      </c>
      <c r="AE6" s="42">
        <v>0</v>
      </c>
      <c r="AF6" s="42">
        <v>0</v>
      </c>
      <c r="AG6" s="41">
        <v>-4.2309252205155046</v>
      </c>
      <c r="AH6" s="42">
        <v>0.93901787797712066</v>
      </c>
      <c r="AI6" s="42">
        <v>0.64884039419197026</v>
      </c>
      <c r="AJ6" s="42">
        <v>2.4931613174765803</v>
      </c>
      <c r="AK6" s="42">
        <v>0</v>
      </c>
      <c r="AL6" s="42">
        <v>0.6542695687866823</v>
      </c>
      <c r="AM6" s="41">
        <v>4.7352891584323533</v>
      </c>
      <c r="AN6" s="42">
        <v>0</v>
      </c>
      <c r="AO6" s="42">
        <v>0</v>
      </c>
      <c r="AP6" s="41">
        <v>0</v>
      </c>
      <c r="AQ6" s="48">
        <v>1052.6877265749897</v>
      </c>
      <c r="AR6" s="49">
        <v>217.48699999999999</v>
      </c>
      <c r="AS6" s="41">
        <v>4.8402328717348153</v>
      </c>
      <c r="AT6" s="49">
        <v>178.28209999999999</v>
      </c>
      <c r="AU6" s="41">
        <v>5.9046181673594251</v>
      </c>
    </row>
    <row r="7" spans="1:47" ht="15.6" x14ac:dyDescent="0.3">
      <c r="A7" s="46" t="s">
        <v>27</v>
      </c>
      <c r="B7" s="40">
        <v>2020</v>
      </c>
      <c r="C7" s="42">
        <v>40.616610084810738</v>
      </c>
      <c r="D7" s="42">
        <v>57.434428847634031</v>
      </c>
      <c r="E7" s="42">
        <v>2.9920907169356497</v>
      </c>
      <c r="F7" s="42">
        <v>41.290185651729459</v>
      </c>
      <c r="G7" s="48">
        <v>142.33331530110988</v>
      </c>
      <c r="H7" s="49">
        <v>31.425174333596122</v>
      </c>
      <c r="I7" s="49">
        <v>18.81896370547636</v>
      </c>
      <c r="J7" s="49">
        <v>0.28426671699100031</v>
      </c>
      <c r="K7" s="48">
        <v>50.52840475606348</v>
      </c>
      <c r="L7" s="49">
        <v>11.168316258407645</v>
      </c>
      <c r="M7" s="49">
        <v>23.467891514733715</v>
      </c>
      <c r="N7" s="49">
        <v>0</v>
      </c>
      <c r="O7" s="48">
        <v>34.636207773141358</v>
      </c>
      <c r="P7" s="49">
        <v>80.194512258113477</v>
      </c>
      <c r="Q7" s="49">
        <v>268.92599543172088</v>
      </c>
      <c r="R7" s="49">
        <v>3.6421719184392685</v>
      </c>
      <c r="S7" s="48">
        <v>352.76267960827363</v>
      </c>
      <c r="T7" s="49">
        <v>96.022970030359289</v>
      </c>
      <c r="U7" s="49">
        <v>106.53630623816612</v>
      </c>
      <c r="V7" s="49">
        <v>140.98814235459849</v>
      </c>
      <c r="W7" s="49">
        <v>1.491409417123853</v>
      </c>
      <c r="X7" s="49">
        <v>4.4376698320168293</v>
      </c>
      <c r="Y7" s="48">
        <v>349.47649787226459</v>
      </c>
      <c r="Z7" s="42">
        <v>-4.7706495688865429</v>
      </c>
      <c r="AA7" s="42">
        <v>7.4148275950514471</v>
      </c>
      <c r="AB7" s="42">
        <v>-1.2324407235675221</v>
      </c>
      <c r="AC7" s="42">
        <v>-0.11470528836734244</v>
      </c>
      <c r="AD7" s="42">
        <v>1.3776574542590485</v>
      </c>
      <c r="AE7" s="42">
        <v>0</v>
      </c>
      <c r="AF7" s="42">
        <v>0</v>
      </c>
      <c r="AG7" s="41">
        <v>2.6746894684890883</v>
      </c>
      <c r="AH7" s="42">
        <v>0.13034746841715292</v>
      </c>
      <c r="AI7" s="42">
        <v>0.27924480435360022</v>
      </c>
      <c r="AJ7" s="42">
        <v>1.0275981335948507</v>
      </c>
      <c r="AK7" s="42">
        <v>0</v>
      </c>
      <c r="AL7" s="42">
        <v>0.24032932556227518</v>
      </c>
      <c r="AM7" s="41">
        <v>1.6775197319278792</v>
      </c>
      <c r="AN7" s="42">
        <v>0</v>
      </c>
      <c r="AO7" s="42">
        <v>0</v>
      </c>
      <c r="AP7" s="41">
        <v>0</v>
      </c>
      <c r="AQ7" s="48">
        <v>934.08931451127</v>
      </c>
      <c r="AR7" s="49">
        <v>286.71600000000001</v>
      </c>
      <c r="AS7" s="41">
        <v>3.2578904369176116</v>
      </c>
      <c r="AT7" s="49">
        <v>103.9734</v>
      </c>
      <c r="AU7" s="41">
        <v>8.9839258359471756</v>
      </c>
    </row>
    <row r="8" spans="1:47" ht="15.6" x14ac:dyDescent="0.3">
      <c r="A8" s="46" t="s">
        <v>28</v>
      </c>
      <c r="B8" s="40">
        <v>2020</v>
      </c>
      <c r="C8" s="42">
        <v>38.822416544426382</v>
      </c>
      <c r="D8" s="42">
        <v>47.003936495793582</v>
      </c>
      <c r="E8" s="42">
        <v>5.8347795293581396E-2</v>
      </c>
      <c r="F8" s="42">
        <v>41.509596049427067</v>
      </c>
      <c r="G8" s="48">
        <v>127.39429688494062</v>
      </c>
      <c r="H8" s="49">
        <v>45.227644845567227</v>
      </c>
      <c r="I8" s="49">
        <v>28.958126257598295</v>
      </c>
      <c r="J8" s="49">
        <v>0.27710529991245181</v>
      </c>
      <c r="K8" s="48">
        <v>74.462876403077971</v>
      </c>
      <c r="L8" s="49">
        <v>12.164841824839439</v>
      </c>
      <c r="M8" s="49">
        <v>42.301174179368971</v>
      </c>
      <c r="N8" s="49">
        <v>0</v>
      </c>
      <c r="O8" s="48">
        <v>54.466016004208413</v>
      </c>
      <c r="P8" s="49">
        <v>75.220104355123667</v>
      </c>
      <c r="Q8" s="49">
        <v>253.63858064500036</v>
      </c>
      <c r="R8" s="49">
        <v>3.4295880442186149</v>
      </c>
      <c r="S8" s="48">
        <v>332.28827304434265</v>
      </c>
      <c r="T8" s="49">
        <v>93.490808451126028</v>
      </c>
      <c r="U8" s="49">
        <v>0</v>
      </c>
      <c r="V8" s="49">
        <v>162.43012786047149</v>
      </c>
      <c r="W8" s="49">
        <v>3.1676404931189364</v>
      </c>
      <c r="X8" s="49">
        <v>9.3332575343730788</v>
      </c>
      <c r="Y8" s="48">
        <v>268.42183433908957</v>
      </c>
      <c r="Z8" s="42">
        <v>-3.0173186596281885</v>
      </c>
      <c r="AA8" s="42">
        <v>1.6498161323955316</v>
      </c>
      <c r="AB8" s="42">
        <v>-1.9718671738391784</v>
      </c>
      <c r="AC8" s="42">
        <v>0</v>
      </c>
      <c r="AD8" s="42">
        <v>0.80703890051617111</v>
      </c>
      <c r="AE8" s="42">
        <v>0</v>
      </c>
      <c r="AF8" s="42">
        <v>0</v>
      </c>
      <c r="AG8" s="41">
        <v>-2.5323308005556644</v>
      </c>
      <c r="AH8" s="42">
        <v>6.3438994523062578E-2</v>
      </c>
      <c r="AI8" s="42">
        <v>0.10073384096435518</v>
      </c>
      <c r="AJ8" s="42">
        <v>0.37677375250400752</v>
      </c>
      <c r="AK8" s="42">
        <v>0</v>
      </c>
      <c r="AL8" s="42">
        <v>4.0079816581889909E-2</v>
      </c>
      <c r="AM8" s="41">
        <v>0.58102640457331511</v>
      </c>
      <c r="AN8" s="42">
        <v>0</v>
      </c>
      <c r="AO8" s="42">
        <v>0</v>
      </c>
      <c r="AP8" s="41">
        <v>0</v>
      </c>
      <c r="AQ8" s="48">
        <v>855.08199227967668</v>
      </c>
      <c r="AR8" s="49">
        <v>264.40699999999998</v>
      </c>
      <c r="AS8" s="41">
        <v>3.2339612501926074</v>
      </c>
      <c r="AT8" s="49">
        <v>69.436499999999995</v>
      </c>
      <c r="AU8" s="41">
        <v>12.314589477863613</v>
      </c>
    </row>
    <row r="9" spans="1:47" ht="15.6" x14ac:dyDescent="0.3">
      <c r="A9" s="24" t="s">
        <v>56</v>
      </c>
      <c r="B9" s="40">
        <v>2020</v>
      </c>
      <c r="C9" s="52">
        <f>C4+C5+C7+C8</f>
        <v>183.65833637030099</v>
      </c>
      <c r="D9" s="52">
        <f t="shared" ref="D9:AU9" si="0">D4+D5+D7+D8</f>
        <v>245.18180603945927</v>
      </c>
      <c r="E9" s="52">
        <f t="shared" si="0"/>
        <v>10.339270776854725</v>
      </c>
      <c r="F9" s="52">
        <f t="shared" si="0"/>
        <v>207.20965051238346</v>
      </c>
      <c r="G9" s="48">
        <f t="shared" si="0"/>
        <v>646.38906369899837</v>
      </c>
      <c r="H9" s="52">
        <f t="shared" si="0"/>
        <v>166.29139371920522</v>
      </c>
      <c r="I9" s="52">
        <f t="shared" si="0"/>
        <v>122.01746985443948</v>
      </c>
      <c r="J9" s="52">
        <f t="shared" si="0"/>
        <v>1.2864118642985871</v>
      </c>
      <c r="K9" s="48">
        <f t="shared" si="0"/>
        <v>289.59527543794326</v>
      </c>
      <c r="L9" s="52">
        <f t="shared" si="0"/>
        <v>47.209580514086369</v>
      </c>
      <c r="M9" s="52">
        <f t="shared" si="0"/>
        <v>125.99363677612116</v>
      </c>
      <c r="N9" s="52">
        <f t="shared" si="0"/>
        <v>0</v>
      </c>
      <c r="O9" s="48">
        <f t="shared" si="0"/>
        <v>173.20321729020753</v>
      </c>
      <c r="P9" s="52">
        <f t="shared" si="0"/>
        <v>334.63496378303574</v>
      </c>
      <c r="Q9" s="52">
        <f t="shared" si="0"/>
        <v>1141.8862729002019</v>
      </c>
      <c r="R9" s="52">
        <f t="shared" si="0"/>
        <v>16.912371381628052</v>
      </c>
      <c r="S9" s="48">
        <f t="shared" si="0"/>
        <v>1493.4336080648659</v>
      </c>
      <c r="T9" s="52">
        <f t="shared" si="0"/>
        <v>423.72387846321845</v>
      </c>
      <c r="U9" s="52">
        <f t="shared" si="0"/>
        <v>293.46023871165295</v>
      </c>
      <c r="V9" s="52">
        <f t="shared" si="0"/>
        <v>700.20417451162552</v>
      </c>
      <c r="W9" s="52">
        <f t="shared" si="0"/>
        <v>15.892267482129254</v>
      </c>
      <c r="X9" s="52">
        <f t="shared" si="0"/>
        <v>26.531501460923494</v>
      </c>
      <c r="Y9" s="48">
        <f t="shared" si="0"/>
        <v>1459.8120606295499</v>
      </c>
      <c r="Z9" s="52">
        <f t="shared" si="0"/>
        <v>-14.265055983734971</v>
      </c>
      <c r="AA9" s="52">
        <f t="shared" si="0"/>
        <v>12.970077292512141</v>
      </c>
      <c r="AB9" s="52">
        <f t="shared" si="0"/>
        <v>-7.9061308355970379</v>
      </c>
      <c r="AC9" s="52">
        <f t="shared" si="0"/>
        <v>-0.11470528836734244</v>
      </c>
      <c r="AD9" s="52">
        <f t="shared" si="0"/>
        <v>4.132440251143418</v>
      </c>
      <c r="AE9" s="52">
        <f t="shared" si="0"/>
        <v>0</v>
      </c>
      <c r="AF9" s="52">
        <f t="shared" si="0"/>
        <v>0</v>
      </c>
      <c r="AG9" s="41">
        <f t="shared" si="0"/>
        <v>-5.1833745640437927</v>
      </c>
      <c r="AH9" s="52">
        <f t="shared" si="0"/>
        <v>0.32859297334924281</v>
      </c>
      <c r="AI9" s="52">
        <f t="shared" si="0"/>
        <v>0.53772903817277318</v>
      </c>
      <c r="AJ9" s="52">
        <f t="shared" si="0"/>
        <v>2.1636237904365587</v>
      </c>
      <c r="AK9" s="52">
        <f t="shared" si="0"/>
        <v>0</v>
      </c>
      <c r="AL9" s="52">
        <f t="shared" si="0"/>
        <v>0.36764371513862615</v>
      </c>
      <c r="AM9" s="41">
        <f t="shared" si="0"/>
        <v>3.3975895170972006</v>
      </c>
      <c r="AN9" s="52">
        <f t="shared" si="0"/>
        <v>0</v>
      </c>
      <c r="AO9" s="52">
        <f t="shared" si="0"/>
        <v>1.1091117719222992</v>
      </c>
      <c r="AP9" s="41">
        <f t="shared" si="0"/>
        <v>1.1091117719222992</v>
      </c>
      <c r="AQ9" s="48">
        <v>4061.7565518465403</v>
      </c>
      <c r="AR9" s="31">
        <v>1202.528</v>
      </c>
      <c r="AS9" s="41">
        <f>AQ9/(AR9)</f>
        <v>3.377681477559392</v>
      </c>
      <c r="AT9" s="52">
        <f t="shared" si="0"/>
        <v>356.92719999999997</v>
      </c>
      <c r="AU9" s="41">
        <f t="shared" si="0"/>
        <v>46.36080904335244</v>
      </c>
    </row>
    <row r="10" spans="1:47" ht="15.6" x14ac:dyDescent="0.3">
      <c r="A10" s="24" t="s">
        <v>57</v>
      </c>
      <c r="B10" s="40">
        <v>2020</v>
      </c>
      <c r="C10" s="52">
        <f>SUM(C2:C8)</f>
        <v>411.5290406092833</v>
      </c>
      <c r="D10" s="52">
        <f t="shared" ref="D10:AU10" si="1">SUM(D2:D8)</f>
        <v>556.54658430025813</v>
      </c>
      <c r="E10" s="52">
        <f t="shared" si="1"/>
        <v>23.318707647454652</v>
      </c>
      <c r="F10" s="52">
        <f t="shared" si="1"/>
        <v>466.67407255350878</v>
      </c>
      <c r="G10" s="48">
        <f t="shared" si="1"/>
        <v>1458.068405110505</v>
      </c>
      <c r="H10" s="52">
        <f t="shared" si="1"/>
        <v>460.05638480259677</v>
      </c>
      <c r="I10" s="52">
        <f t="shared" si="1"/>
        <v>362.35317757709521</v>
      </c>
      <c r="J10" s="52">
        <f t="shared" si="1"/>
        <v>2.9944268591970613</v>
      </c>
      <c r="K10" s="48">
        <f t="shared" si="1"/>
        <v>825.40398923888904</v>
      </c>
      <c r="L10" s="52">
        <f t="shared" si="1"/>
        <v>140.41214475184705</v>
      </c>
      <c r="M10" s="52">
        <f t="shared" si="1"/>
        <v>392.56548085538458</v>
      </c>
      <c r="N10" s="52">
        <f t="shared" si="1"/>
        <v>2.3913138154059269E-2</v>
      </c>
      <c r="O10" s="48">
        <f t="shared" si="1"/>
        <v>533.00153874538569</v>
      </c>
      <c r="P10" s="52">
        <f t="shared" si="1"/>
        <v>795.17664587363925</v>
      </c>
      <c r="Q10" s="52">
        <f t="shared" si="1"/>
        <v>2699.7309112625426</v>
      </c>
      <c r="R10" s="52">
        <f t="shared" si="1"/>
        <v>39.129875701690111</v>
      </c>
      <c r="S10" s="48">
        <f t="shared" si="1"/>
        <v>3534.0374328378721</v>
      </c>
      <c r="T10" s="52">
        <f t="shared" si="1"/>
        <v>899.53472764972742</v>
      </c>
      <c r="U10" s="52">
        <f t="shared" si="1"/>
        <v>694.89967728418196</v>
      </c>
      <c r="V10" s="52">
        <f t="shared" si="1"/>
        <v>1886.4999273026658</v>
      </c>
      <c r="W10" s="52">
        <f t="shared" si="1"/>
        <v>50.636913808761442</v>
      </c>
      <c r="X10" s="52">
        <f t="shared" si="1"/>
        <v>77.475098717465968</v>
      </c>
      <c r="Y10" s="48">
        <f t="shared" si="1"/>
        <v>3609.0463447628022</v>
      </c>
      <c r="Z10" s="52">
        <f t="shared" si="1"/>
        <v>-33.768334821662577</v>
      </c>
      <c r="AA10" s="52">
        <f t="shared" si="1"/>
        <v>27.798314893141569</v>
      </c>
      <c r="AB10" s="52">
        <f t="shared" si="1"/>
        <v>-23.750327939495655</v>
      </c>
      <c r="AC10" s="52">
        <f t="shared" si="1"/>
        <v>-3.2387335472843323E-2</v>
      </c>
      <c r="AD10" s="52">
        <f t="shared" si="1"/>
        <v>10.846956209872603</v>
      </c>
      <c r="AE10" s="52">
        <f t="shared" si="1"/>
        <v>0</v>
      </c>
      <c r="AF10" s="52">
        <f t="shared" si="1"/>
        <v>0</v>
      </c>
      <c r="AG10" s="41">
        <f t="shared" si="1"/>
        <v>-18.905778993616906</v>
      </c>
      <c r="AH10" s="52">
        <f t="shared" si="1"/>
        <v>2.5784028057502937</v>
      </c>
      <c r="AI10" s="52">
        <f t="shared" si="1"/>
        <v>2.9406305093916885</v>
      </c>
      <c r="AJ10" s="52">
        <f t="shared" si="1"/>
        <v>6.5394389536084203</v>
      </c>
      <c r="AK10" s="52">
        <f t="shared" si="1"/>
        <v>0</v>
      </c>
      <c r="AL10" s="52">
        <f t="shared" si="1"/>
        <v>1.4525374619251559</v>
      </c>
      <c r="AM10" s="41">
        <f t="shared" si="1"/>
        <v>13.511009730675559</v>
      </c>
      <c r="AN10" s="52">
        <f t="shared" si="1"/>
        <v>0</v>
      </c>
      <c r="AO10" s="52">
        <f t="shared" si="1"/>
        <v>1.1091117719222992</v>
      </c>
      <c r="AP10" s="41">
        <f t="shared" si="1"/>
        <v>1.1091117719222992</v>
      </c>
      <c r="AQ10" s="48">
        <v>9955.272053204435</v>
      </c>
      <c r="AR10" s="31">
        <v>2939.9270000000001</v>
      </c>
      <c r="AS10" s="41">
        <f>AQ10/AR10</f>
        <v>3.3862310367585433</v>
      </c>
      <c r="AT10" s="52">
        <f t="shared" si="1"/>
        <v>901.6395</v>
      </c>
      <c r="AU10" s="41">
        <f t="shared" si="1"/>
        <v>77.556370878367289</v>
      </c>
    </row>
    <row r="11" spans="1:47" ht="15.6" x14ac:dyDescent="0.3">
      <c r="A11" s="46" t="s">
        <v>129</v>
      </c>
      <c r="B11" s="40">
        <v>2020</v>
      </c>
      <c r="C11" s="42">
        <v>1002.2614889850707</v>
      </c>
      <c r="D11" s="42">
        <v>1445.1836208929051</v>
      </c>
      <c r="E11" s="42">
        <v>1588.2009339139188</v>
      </c>
      <c r="F11" s="42">
        <v>1349.6809567014816</v>
      </c>
      <c r="G11" s="48">
        <v>5385.3270004933765</v>
      </c>
      <c r="H11" s="49">
        <v>981.04300001575973</v>
      </c>
      <c r="I11" s="49">
        <v>771.55481963510977</v>
      </c>
      <c r="J11" s="49">
        <v>10.158306596147375</v>
      </c>
      <c r="K11" s="48">
        <v>1762.7561262470169</v>
      </c>
      <c r="L11" s="49">
        <v>289.4630149089877</v>
      </c>
      <c r="M11" s="49">
        <v>704.91269643202554</v>
      </c>
      <c r="N11" s="49">
        <v>2.4191277969768672</v>
      </c>
      <c r="O11" s="48">
        <v>996.79483913799015</v>
      </c>
      <c r="P11" s="49">
        <v>1777.8908774648257</v>
      </c>
      <c r="Q11" s="49">
        <v>5377.361921249656</v>
      </c>
      <c r="R11" s="49">
        <v>546.18587073877075</v>
      </c>
      <c r="S11" s="48">
        <v>7701.4386694532532</v>
      </c>
      <c r="T11" s="49">
        <v>3183.5665325125674</v>
      </c>
      <c r="U11" s="49">
        <v>2618.9889209099579</v>
      </c>
      <c r="V11" s="49">
        <v>3770.2630214805854</v>
      </c>
      <c r="W11" s="49">
        <v>181.42677409493885</v>
      </c>
      <c r="X11" s="49">
        <v>340.4528279090535</v>
      </c>
      <c r="Y11" s="48">
        <v>10094.698076907101</v>
      </c>
      <c r="Z11" s="42">
        <v>-585.21420876372099</v>
      </c>
      <c r="AA11" s="42">
        <v>498.93191513966951</v>
      </c>
      <c r="AB11" s="42">
        <v>-259.99262701414267</v>
      </c>
      <c r="AC11" s="42">
        <v>-1.330507528920039</v>
      </c>
      <c r="AD11" s="42">
        <v>163.8000687334372</v>
      </c>
      <c r="AE11" s="42">
        <v>0</v>
      </c>
      <c r="AF11" s="42">
        <v>0</v>
      </c>
      <c r="AG11" s="41">
        <v>-183.80535943367701</v>
      </c>
      <c r="AH11" s="42">
        <v>88.313417979486104</v>
      </c>
      <c r="AI11" s="42">
        <v>56.362519563405222</v>
      </c>
      <c r="AJ11" s="42">
        <v>326.65308632435443</v>
      </c>
      <c r="AK11" s="42">
        <v>0</v>
      </c>
      <c r="AL11" s="42">
        <v>76.902308766651529</v>
      </c>
      <c r="AM11" s="41">
        <v>548.2313326338973</v>
      </c>
      <c r="AN11" s="42">
        <v>0</v>
      </c>
      <c r="AO11" s="42">
        <v>9.0681495429730141</v>
      </c>
      <c r="AP11" s="41">
        <v>9.0681495429730141</v>
      </c>
      <c r="AQ11" s="48">
        <v>26314.508834981931</v>
      </c>
      <c r="AR11" s="49">
        <v>5961.929000000001</v>
      </c>
      <c r="AS11" s="41">
        <v>4.4137574994572946</v>
      </c>
      <c r="AT11" s="49">
        <v>13003.738099999999</v>
      </c>
      <c r="AU11" s="41">
        <v>2.0236111057159736</v>
      </c>
    </row>
    <row r="12" spans="1:47" ht="16.2" thickBot="1" x14ac:dyDescent="0.35">
      <c r="A12" s="47" t="s">
        <v>130</v>
      </c>
      <c r="B12" s="43">
        <v>2020</v>
      </c>
      <c r="C12" s="45">
        <v>8467.3437465637489</v>
      </c>
      <c r="D12" s="45">
        <v>10888.354917753857</v>
      </c>
      <c r="E12" s="45">
        <v>18161.51491186507</v>
      </c>
      <c r="F12" s="45">
        <v>10992.791907792536</v>
      </c>
      <c r="G12" s="50">
        <v>48510.005483975212</v>
      </c>
      <c r="H12" s="51">
        <v>10997.193057824014</v>
      </c>
      <c r="I12" s="51">
        <v>8736.7934873365048</v>
      </c>
      <c r="J12" s="51">
        <v>118.53921000202924</v>
      </c>
      <c r="K12" s="50">
        <v>19852.525755162547</v>
      </c>
      <c r="L12" s="51">
        <v>3391.3343630200015</v>
      </c>
      <c r="M12" s="51">
        <v>6460.900330340638</v>
      </c>
      <c r="N12" s="51">
        <v>34.661423195542618</v>
      </c>
      <c r="O12" s="50">
        <v>9886.8961165561814</v>
      </c>
      <c r="P12" s="51">
        <v>17453.107619900362</v>
      </c>
      <c r="Q12" s="51">
        <v>50647.095076599289</v>
      </c>
      <c r="R12" s="51">
        <v>6167.4367420066692</v>
      </c>
      <c r="S12" s="50">
        <v>74267.639438506318</v>
      </c>
      <c r="T12" s="51">
        <v>32658.558180734664</v>
      </c>
      <c r="U12" s="51">
        <v>18325.578791726515</v>
      </c>
      <c r="V12" s="51">
        <v>33973.957549239094</v>
      </c>
      <c r="W12" s="51">
        <v>1290.6788981616385</v>
      </c>
      <c r="X12" s="51">
        <v>1849.0676867782986</v>
      </c>
      <c r="Y12" s="50">
        <v>88097.841106640219</v>
      </c>
      <c r="Z12" s="45">
        <v>-8453.5391054024258</v>
      </c>
      <c r="AA12" s="45">
        <v>8317.6826138540619</v>
      </c>
      <c r="AB12" s="45">
        <v>-1529.4289996076379</v>
      </c>
      <c r="AC12" s="45">
        <v>14.089028865634566</v>
      </c>
      <c r="AD12" s="45">
        <v>1609.7313834162771</v>
      </c>
      <c r="AE12" s="45">
        <v>0</v>
      </c>
      <c r="AF12" s="45">
        <v>0</v>
      </c>
      <c r="AG12" s="44">
        <v>-41.465078874090068</v>
      </c>
      <c r="AH12" s="45">
        <v>844.0059285121846</v>
      </c>
      <c r="AI12" s="45">
        <v>648.71418376350562</v>
      </c>
      <c r="AJ12" s="45">
        <v>2628.0747910078112</v>
      </c>
      <c r="AK12" s="45">
        <v>0</v>
      </c>
      <c r="AL12" s="45">
        <v>775.0205363748421</v>
      </c>
      <c r="AM12" s="44">
        <v>4895.8154396583432</v>
      </c>
      <c r="AN12" s="45">
        <v>0</v>
      </c>
      <c r="AO12" s="45">
        <v>243.25351977253075</v>
      </c>
      <c r="AP12" s="44">
        <v>243.25351977253075</v>
      </c>
      <c r="AQ12" s="50">
        <v>245712.5117813973</v>
      </c>
      <c r="AR12" s="51">
        <v>56550.138000000064</v>
      </c>
      <c r="AS12" s="44">
        <v>4.3450382345909926</v>
      </c>
      <c r="AT12" s="51">
        <v>132929.08610000007</v>
      </c>
      <c r="AU12" s="44">
        <v>1.8484480634776377</v>
      </c>
    </row>
    <row r="13" spans="1:47" ht="15" thickTop="1" x14ac:dyDescent="0.3"/>
    <row r="17" spans="1:45" x14ac:dyDescent="0.3">
      <c r="A17" s="24" t="s">
        <v>208</v>
      </c>
    </row>
    <row r="19" spans="1:45" ht="15.6" x14ac:dyDescent="0.3">
      <c r="AR19" s="41"/>
    </row>
    <row r="20" spans="1:45" ht="15.6" x14ac:dyDescent="0.3">
      <c r="AR20" s="41"/>
      <c r="AS20" s="52"/>
    </row>
    <row r="21" spans="1:45" ht="15.6" x14ac:dyDescent="0.3">
      <c r="AR21" s="41"/>
      <c r="AS21" s="5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3173-1303-4B71-BB7A-A2C7BED75F1B}">
  <dimension ref="A1:M18"/>
  <sheetViews>
    <sheetView workbookViewId="0">
      <selection activeCell="B23" sqref="B23"/>
    </sheetView>
  </sheetViews>
  <sheetFormatPr defaultRowHeight="14.4" x14ac:dyDescent="0.3"/>
  <cols>
    <col min="1" max="1" width="21.33203125" style="24" bestFit="1" customWidth="1"/>
    <col min="2" max="2" width="8.77734375" style="15" bestFit="1" customWidth="1"/>
    <col min="3" max="4" width="9.88671875" style="15" bestFit="1" customWidth="1"/>
    <col min="5" max="5" width="8.5546875" style="15" bestFit="1" customWidth="1"/>
    <col min="6" max="7" width="9.88671875" style="15" bestFit="1" customWidth="1"/>
    <col min="8" max="8" width="8.44140625" style="15" bestFit="1" customWidth="1"/>
    <col min="9" max="9" width="8.77734375" style="15" bestFit="1" customWidth="1"/>
    <col min="10" max="10" width="8.33203125" style="15" bestFit="1" customWidth="1"/>
    <col min="11" max="11" width="11.109375" style="15" bestFit="1" customWidth="1"/>
    <col min="12" max="12" width="8.77734375" style="15" bestFit="1" customWidth="1"/>
    <col min="13" max="13" width="8.44140625" style="15" bestFit="1" customWidth="1"/>
    <col min="14" max="16384" width="8.88671875" style="15"/>
  </cols>
  <sheetData>
    <row r="1" spans="1:13" ht="82.8" x14ac:dyDescent="0.3">
      <c r="A1" s="37" t="s">
        <v>86</v>
      </c>
      <c r="B1" s="38" t="s">
        <v>87</v>
      </c>
      <c r="C1" s="38" t="s">
        <v>88</v>
      </c>
      <c r="D1" s="38" t="s">
        <v>92</v>
      </c>
      <c r="E1" s="38" t="s">
        <v>96</v>
      </c>
      <c r="F1" s="38" t="s">
        <v>100</v>
      </c>
      <c r="G1" s="38" t="s">
        <v>106</v>
      </c>
      <c r="H1" s="38" t="s">
        <v>114</v>
      </c>
      <c r="I1" s="38" t="s">
        <v>120</v>
      </c>
      <c r="J1" s="38" t="s">
        <v>123</v>
      </c>
      <c r="K1" s="38" t="s">
        <v>124</v>
      </c>
      <c r="L1" s="38" t="s">
        <v>126</v>
      </c>
      <c r="M1" s="38" t="s">
        <v>128</v>
      </c>
    </row>
    <row r="2" spans="1:13" ht="15.6" x14ac:dyDescent="0.3">
      <c r="A2" s="46" t="s">
        <v>12</v>
      </c>
      <c r="B2" s="40">
        <v>2020</v>
      </c>
      <c r="C2" s="48">
        <v>528.48721423603115</v>
      </c>
      <c r="D2" s="48">
        <v>336.01182051553991</v>
      </c>
      <c r="E2" s="48">
        <v>245.06173908913163</v>
      </c>
      <c r="F2" s="48">
        <v>1332.7171560940321</v>
      </c>
      <c r="G2" s="48">
        <v>1274.9386529820777</v>
      </c>
      <c r="H2" s="41">
        <v>-6.8714579348338392</v>
      </c>
      <c r="I2" s="41">
        <v>3.9399829534113393</v>
      </c>
      <c r="J2" s="41">
        <v>0</v>
      </c>
      <c r="K2" s="48">
        <v>3714.28510793539</v>
      </c>
      <c r="L2" s="41">
        <v>3.2566450607706008</v>
      </c>
      <c r="M2" s="41">
        <v>13.870079031481954</v>
      </c>
    </row>
    <row r="3" spans="1:13" ht="15.6" x14ac:dyDescent="0.3">
      <c r="A3" s="46" t="s">
        <v>24</v>
      </c>
      <c r="B3" s="40">
        <v>2020</v>
      </c>
      <c r="C3" s="48">
        <v>166.02356867358333</v>
      </c>
      <c r="D3" s="48">
        <v>93.620076384384575</v>
      </c>
      <c r="E3" s="48">
        <v>85.974911519481466</v>
      </c>
      <c r="F3" s="48">
        <v>399.57570447300941</v>
      </c>
      <c r="G3" s="48">
        <v>382.53027896954592</v>
      </c>
      <c r="H3" s="41">
        <v>-2.6200212742237694</v>
      </c>
      <c r="I3" s="41">
        <v>1.4381481017346653</v>
      </c>
      <c r="J3" s="41">
        <v>0</v>
      </c>
      <c r="K3" s="48">
        <v>1126.5426668475156</v>
      </c>
      <c r="L3" s="41">
        <v>2.9693760377859961</v>
      </c>
      <c r="M3" s="41">
        <v>11.420864636173478</v>
      </c>
    </row>
    <row r="4" spans="1:13" ht="15.6" x14ac:dyDescent="0.3">
      <c r="A4" s="46" t="s">
        <v>25</v>
      </c>
      <c r="B4" s="40">
        <v>2020</v>
      </c>
      <c r="C4" s="48">
        <v>139.56939890014598</v>
      </c>
      <c r="D4" s="48">
        <v>55.24035896528013</v>
      </c>
      <c r="E4" s="48">
        <v>44.937011403480753</v>
      </c>
      <c r="F4" s="48">
        <v>418.57547749818235</v>
      </c>
      <c r="G4" s="48">
        <v>357.52270001652283</v>
      </c>
      <c r="H4" s="41">
        <v>-3.0669699444793563</v>
      </c>
      <c r="I4" s="41">
        <v>0.6817362566006806</v>
      </c>
      <c r="J4" s="41">
        <v>0</v>
      </c>
      <c r="K4" s="48">
        <v>1013.4597130957333</v>
      </c>
      <c r="L4" s="41">
        <v>3.1438462636708717</v>
      </c>
      <c r="M4" s="41">
        <v>10.345817337724313</v>
      </c>
    </row>
    <row r="5" spans="1:13" ht="15.6" x14ac:dyDescent="0.3">
      <c r="A5" s="46" t="s">
        <v>26</v>
      </c>
      <c r="B5" s="40">
        <v>2020</v>
      </c>
      <c r="C5" s="48">
        <v>237.09205261280195</v>
      </c>
      <c r="D5" s="48">
        <v>109.3636353135217</v>
      </c>
      <c r="E5" s="48">
        <v>39.163982109377024</v>
      </c>
      <c r="F5" s="48">
        <v>389.80717791406727</v>
      </c>
      <c r="G5" s="48">
        <v>484.39102840167277</v>
      </c>
      <c r="H5" s="41">
        <v>-2.2587632874978603</v>
      </c>
      <c r="I5" s="41">
        <v>0.45730712399532619</v>
      </c>
      <c r="J5" s="41">
        <v>1.1091117719222992</v>
      </c>
      <c r="K5" s="48">
        <v>1259.1255319598604</v>
      </c>
      <c r="L5" s="41">
        <v>3.8266407691415094</v>
      </c>
      <c r="M5" s="41">
        <v>14.716476391817338</v>
      </c>
    </row>
    <row r="6" spans="1:13" ht="15.6" x14ac:dyDescent="0.3">
      <c r="A6" s="46" t="s">
        <v>23</v>
      </c>
      <c r="B6" s="40">
        <v>2020</v>
      </c>
      <c r="C6" s="48">
        <v>117.16855850189205</v>
      </c>
      <c r="D6" s="48">
        <v>106.1768169010212</v>
      </c>
      <c r="E6" s="48">
        <v>28.761670846565078</v>
      </c>
      <c r="F6" s="48">
        <v>308.31096420596486</v>
      </c>
      <c r="G6" s="48">
        <v>491.7653521816294</v>
      </c>
      <c r="H6" s="41">
        <v>-4.2309252205155046</v>
      </c>
      <c r="I6" s="41">
        <v>4.7352891584323533</v>
      </c>
      <c r="J6" s="41">
        <v>0</v>
      </c>
      <c r="K6" s="48">
        <v>1052.6877265749897</v>
      </c>
      <c r="L6" s="41">
        <v>4.8402328717348153</v>
      </c>
      <c r="M6" s="41">
        <v>5.9046181673594251</v>
      </c>
    </row>
    <row r="7" spans="1:13" ht="15.6" x14ac:dyDescent="0.3">
      <c r="A7" s="46" t="s">
        <v>27</v>
      </c>
      <c r="B7" s="40">
        <v>2020</v>
      </c>
      <c r="C7" s="48">
        <v>142.33331530110988</v>
      </c>
      <c r="D7" s="48">
        <v>50.52840475606348</v>
      </c>
      <c r="E7" s="48">
        <v>34.636207773141358</v>
      </c>
      <c r="F7" s="48">
        <v>352.76267960827363</v>
      </c>
      <c r="G7" s="48">
        <v>349.47649787226459</v>
      </c>
      <c r="H7" s="41">
        <v>2.6746894684890883</v>
      </c>
      <c r="I7" s="41">
        <v>1.6775197319278792</v>
      </c>
      <c r="J7" s="41">
        <v>0</v>
      </c>
      <c r="K7" s="48">
        <v>934.08931451127</v>
      </c>
      <c r="L7" s="41">
        <v>3.2578904369176116</v>
      </c>
      <c r="M7" s="41">
        <v>8.9839258359471756</v>
      </c>
    </row>
    <row r="8" spans="1:13" ht="15.6" x14ac:dyDescent="0.3">
      <c r="A8" s="46" t="s">
        <v>28</v>
      </c>
      <c r="B8" s="40">
        <v>2020</v>
      </c>
      <c r="C8" s="48">
        <v>127.39429688494062</v>
      </c>
      <c r="D8" s="48">
        <v>74.462876403077971</v>
      </c>
      <c r="E8" s="48">
        <v>54.466016004208413</v>
      </c>
      <c r="F8" s="48">
        <v>332.28827304434265</v>
      </c>
      <c r="G8" s="48">
        <v>268.42183433908957</v>
      </c>
      <c r="H8" s="41">
        <v>-2.5323308005556644</v>
      </c>
      <c r="I8" s="41">
        <v>0.58102640457331511</v>
      </c>
      <c r="J8" s="41">
        <v>0</v>
      </c>
      <c r="K8" s="48">
        <v>855.08199227967668</v>
      </c>
      <c r="L8" s="41">
        <v>3.2339612501926074</v>
      </c>
      <c r="M8" s="41">
        <v>12.314589477863613</v>
      </c>
    </row>
    <row r="9" spans="1:13" ht="15.6" x14ac:dyDescent="0.3">
      <c r="A9" s="24" t="s">
        <v>56</v>
      </c>
      <c r="B9" s="40">
        <v>2020</v>
      </c>
      <c r="C9" s="48">
        <v>646.38906369899837</v>
      </c>
      <c r="D9" s="48">
        <v>289.59527543794326</v>
      </c>
      <c r="E9" s="48">
        <v>173.20321729020753</v>
      </c>
      <c r="F9" s="48">
        <v>1493.4336080648659</v>
      </c>
      <c r="G9" s="48">
        <v>1459.8120606295499</v>
      </c>
      <c r="H9" s="41">
        <v>-5.1833745640437927</v>
      </c>
      <c r="I9" s="41">
        <v>3.3975895170972006</v>
      </c>
      <c r="J9" s="41">
        <v>1.1091117719222992</v>
      </c>
      <c r="K9" s="48">
        <v>4061.7565518465403</v>
      </c>
      <c r="L9" s="41">
        <v>3.377681477559392</v>
      </c>
      <c r="M9" s="41">
        <v>46.36080904335244</v>
      </c>
    </row>
    <row r="10" spans="1:13" ht="15.6" x14ac:dyDescent="0.3">
      <c r="A10" s="24" t="s">
        <v>57</v>
      </c>
      <c r="B10" s="40">
        <v>2020</v>
      </c>
      <c r="C10" s="48">
        <v>1458.068405110505</v>
      </c>
      <c r="D10" s="48">
        <v>825.40398923888904</v>
      </c>
      <c r="E10" s="48">
        <v>533.00153874538569</v>
      </c>
      <c r="F10" s="48">
        <v>3534.0374328378721</v>
      </c>
      <c r="G10" s="48">
        <v>3609.0463447628022</v>
      </c>
      <c r="H10" s="41">
        <v>-18.905778993616906</v>
      </c>
      <c r="I10" s="41">
        <v>13.511009730675559</v>
      </c>
      <c r="J10" s="41">
        <v>1.1091117719222992</v>
      </c>
      <c r="K10" s="48">
        <v>9955.272053204435</v>
      </c>
      <c r="L10" s="41">
        <v>3.3862310367585433</v>
      </c>
      <c r="M10" s="41">
        <v>77.556370878367289</v>
      </c>
    </row>
    <row r="11" spans="1:13" ht="15.6" x14ac:dyDescent="0.3">
      <c r="A11" s="46" t="s">
        <v>129</v>
      </c>
      <c r="B11" s="40">
        <v>2020</v>
      </c>
      <c r="C11" s="48">
        <v>5385.3270004933765</v>
      </c>
      <c r="D11" s="48">
        <v>1762.7561262470169</v>
      </c>
      <c r="E11" s="48">
        <v>996.79483913799015</v>
      </c>
      <c r="F11" s="48">
        <v>7701.4386694532532</v>
      </c>
      <c r="G11" s="48">
        <v>10094.698076907101</v>
      </c>
      <c r="H11" s="41">
        <v>-183.80535943367701</v>
      </c>
      <c r="I11" s="41">
        <v>548.2313326338973</v>
      </c>
      <c r="J11" s="41">
        <v>9.0681495429730141</v>
      </c>
      <c r="K11" s="48">
        <v>26314.508834981931</v>
      </c>
      <c r="L11" s="41">
        <v>4.4137574994572946</v>
      </c>
      <c r="M11" s="41">
        <v>2.0236111057159736</v>
      </c>
    </row>
    <row r="12" spans="1:13" ht="16.2" thickBot="1" x14ac:dyDescent="0.35">
      <c r="A12" s="47" t="s">
        <v>130</v>
      </c>
      <c r="B12" s="43">
        <v>2020</v>
      </c>
      <c r="C12" s="50">
        <v>48510.005483975212</v>
      </c>
      <c r="D12" s="50">
        <v>19852.525755162547</v>
      </c>
      <c r="E12" s="50">
        <v>9886.8961165561814</v>
      </c>
      <c r="F12" s="50">
        <v>74267.639438506318</v>
      </c>
      <c r="G12" s="50">
        <v>88097.841106640219</v>
      </c>
      <c r="H12" s="44">
        <v>-41.465078874090068</v>
      </c>
      <c r="I12" s="44">
        <v>4895.8154396583432</v>
      </c>
      <c r="J12" s="44">
        <v>243.25351977253075</v>
      </c>
      <c r="K12" s="50">
        <v>245712.5117813973</v>
      </c>
      <c r="L12" s="44">
        <v>4.3450382345909926</v>
      </c>
      <c r="M12" s="44">
        <v>1.8484480634776377</v>
      </c>
    </row>
    <row r="13" spans="1:13" ht="15" thickTop="1" x14ac:dyDescent="0.3"/>
    <row r="18" spans="1:1" x14ac:dyDescent="0.3">
      <c r="A18" s="24"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8EFD-6A85-4AD3-9FD6-D0B2AE35CCA0}">
  <dimension ref="A1:N31"/>
  <sheetViews>
    <sheetView workbookViewId="0">
      <selection activeCell="C21" sqref="C21"/>
    </sheetView>
  </sheetViews>
  <sheetFormatPr defaultRowHeight="14.4" x14ac:dyDescent="0.3"/>
  <cols>
    <col min="1" max="1" width="16.33203125" style="24" bestFit="1" customWidth="1"/>
    <col min="2" max="2" width="4" style="24" customWidth="1"/>
    <col min="3" max="3" width="16.33203125" style="24" bestFit="1" customWidth="1"/>
    <col min="4" max="4" width="4" style="24" customWidth="1"/>
    <col min="5" max="5" width="22.77734375" style="24" bestFit="1" customWidth="1"/>
    <col min="6" max="6" width="4" style="24" customWidth="1"/>
    <col min="15" max="16384" width="8.88671875" style="24"/>
  </cols>
  <sheetData>
    <row r="1" spans="1:5" x14ac:dyDescent="0.3">
      <c r="A1" s="36" t="s">
        <v>56</v>
      </c>
      <c r="C1" s="36" t="s">
        <v>135</v>
      </c>
      <c r="E1" s="36" t="s">
        <v>136</v>
      </c>
    </row>
    <row r="2" spans="1:5" ht="15" customHeight="1" x14ac:dyDescent="0.3">
      <c r="A2" s="53" t="s">
        <v>25</v>
      </c>
      <c r="C2" s="53" t="s">
        <v>12</v>
      </c>
      <c r="E2" s="53" t="s">
        <v>12</v>
      </c>
    </row>
    <row r="3" spans="1:5" ht="15" customHeight="1" x14ac:dyDescent="0.3">
      <c r="A3" s="53" t="s">
        <v>26</v>
      </c>
      <c r="C3" s="53" t="s">
        <v>24</v>
      </c>
      <c r="E3" s="53" t="s">
        <v>137</v>
      </c>
    </row>
    <row r="4" spans="1:5" ht="15" customHeight="1" x14ac:dyDescent="0.3">
      <c r="A4" s="53" t="s">
        <v>27</v>
      </c>
      <c r="C4" s="53" t="s">
        <v>25</v>
      </c>
      <c r="E4" s="53" t="s">
        <v>138</v>
      </c>
    </row>
    <row r="5" spans="1:5" ht="15" customHeight="1" x14ac:dyDescent="0.3">
      <c r="A5" s="53" t="s">
        <v>28</v>
      </c>
      <c r="C5" s="53" t="s">
        <v>26</v>
      </c>
      <c r="E5" s="53" t="s">
        <v>24</v>
      </c>
    </row>
    <row r="6" spans="1:5" ht="15" customHeight="1" x14ac:dyDescent="0.3">
      <c r="C6" s="53" t="s">
        <v>23</v>
      </c>
      <c r="E6" s="53" t="s">
        <v>25</v>
      </c>
    </row>
    <row r="7" spans="1:5" ht="15" customHeight="1" x14ac:dyDescent="0.3">
      <c r="C7" s="53" t="s">
        <v>27</v>
      </c>
      <c r="E7" s="53" t="s">
        <v>139</v>
      </c>
    </row>
    <row r="8" spans="1:5" ht="15" customHeight="1" x14ac:dyDescent="0.3">
      <c r="C8" s="53" t="s">
        <v>28</v>
      </c>
      <c r="E8" s="53" t="s">
        <v>140</v>
      </c>
    </row>
    <row r="9" spans="1:5" ht="15" customHeight="1" x14ac:dyDescent="0.3">
      <c r="E9" s="53" t="s">
        <v>141</v>
      </c>
    </row>
    <row r="10" spans="1:5" ht="15" customHeight="1" x14ac:dyDescent="0.3">
      <c r="E10" s="53" t="s">
        <v>142</v>
      </c>
    </row>
    <row r="11" spans="1:5" ht="15" customHeight="1" x14ac:dyDescent="0.3">
      <c r="E11" s="53" t="s">
        <v>143</v>
      </c>
    </row>
    <row r="12" spans="1:5" ht="15" customHeight="1" x14ac:dyDescent="0.3">
      <c r="E12" s="53" t="s">
        <v>144</v>
      </c>
    </row>
    <row r="13" spans="1:5" ht="15" customHeight="1" x14ac:dyDescent="0.3">
      <c r="E13" s="53" t="s">
        <v>145</v>
      </c>
    </row>
    <row r="14" spans="1:5" ht="15" customHeight="1" x14ac:dyDescent="0.3">
      <c r="E14" s="53" t="s">
        <v>146</v>
      </c>
    </row>
    <row r="15" spans="1:5" ht="15" customHeight="1" x14ac:dyDescent="0.3">
      <c r="E15" s="53" t="s">
        <v>147</v>
      </c>
    </row>
    <row r="16" spans="1:5" ht="15" customHeight="1" x14ac:dyDescent="0.3">
      <c r="E16" s="53" t="s">
        <v>26</v>
      </c>
    </row>
    <row r="17" spans="5:5" ht="15" customHeight="1" x14ac:dyDescent="0.3">
      <c r="E17" s="53" t="s">
        <v>148</v>
      </c>
    </row>
    <row r="18" spans="5:5" ht="15" customHeight="1" x14ac:dyDescent="0.3">
      <c r="E18" s="53" t="s">
        <v>23</v>
      </c>
    </row>
    <row r="19" spans="5:5" ht="15" customHeight="1" x14ac:dyDescent="0.3">
      <c r="E19" s="53" t="s">
        <v>149</v>
      </c>
    </row>
    <row r="20" spans="5:5" ht="15" customHeight="1" x14ac:dyDescent="0.3">
      <c r="E20" s="53" t="s">
        <v>150</v>
      </c>
    </row>
    <row r="21" spans="5:5" ht="15" customHeight="1" x14ac:dyDescent="0.3">
      <c r="E21" s="53" t="s">
        <v>151</v>
      </c>
    </row>
    <row r="22" spans="5:5" ht="15" customHeight="1" x14ac:dyDescent="0.3">
      <c r="E22" s="53" t="s">
        <v>152</v>
      </c>
    </row>
    <row r="23" spans="5:5" ht="15" customHeight="1" x14ac:dyDescent="0.3">
      <c r="E23" s="53" t="s">
        <v>153</v>
      </c>
    </row>
    <row r="24" spans="5:5" ht="15" customHeight="1" x14ac:dyDescent="0.3">
      <c r="E24" s="53" t="s">
        <v>154</v>
      </c>
    </row>
    <row r="25" spans="5:5" ht="15" customHeight="1" x14ac:dyDescent="0.3">
      <c r="E25" s="53" t="s">
        <v>155</v>
      </c>
    </row>
    <row r="26" spans="5:5" ht="15" customHeight="1" x14ac:dyDescent="0.3">
      <c r="E26" s="53" t="s">
        <v>27</v>
      </c>
    </row>
    <row r="27" spans="5:5" ht="15" customHeight="1" x14ac:dyDescent="0.3">
      <c r="E27" s="53" t="s">
        <v>156</v>
      </c>
    </row>
    <row r="28" spans="5:5" ht="15" customHeight="1" x14ac:dyDescent="0.3">
      <c r="E28" s="53" t="s">
        <v>28</v>
      </c>
    </row>
    <row r="29" spans="5:5" ht="15" customHeight="1" x14ac:dyDescent="0.3">
      <c r="E29" s="53" t="s">
        <v>157</v>
      </c>
    </row>
    <row r="30" spans="5:5" ht="15" customHeight="1" x14ac:dyDescent="0.3">
      <c r="E30" s="53" t="s">
        <v>158</v>
      </c>
    </row>
    <row r="31" spans="5:5" ht="15" customHeight="1" x14ac:dyDescent="0.3">
      <c r="E31" s="53" t="s">
        <v>159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4A88B-107A-41A7-96B8-F03962694B8A}">
  <dimension ref="A1:H27"/>
  <sheetViews>
    <sheetView workbookViewId="0">
      <selection activeCell="J12" sqref="J12"/>
    </sheetView>
  </sheetViews>
  <sheetFormatPr defaultRowHeight="14.4" x14ac:dyDescent="0.3"/>
  <cols>
    <col min="1" max="1" width="12.44140625" style="24" bestFit="1" customWidth="1"/>
    <col min="2" max="2" width="51.88671875" style="24" bestFit="1" customWidth="1"/>
    <col min="3" max="3" width="9.88671875" style="24" bestFit="1" customWidth="1"/>
    <col min="4" max="4" width="13.5546875" style="24" bestFit="1" customWidth="1"/>
    <col min="5" max="5" width="10.44140625" style="24" bestFit="1" customWidth="1"/>
    <col min="6" max="6" width="19.33203125" style="24" bestFit="1" customWidth="1"/>
    <col min="7" max="7" width="7.5546875" style="24" bestFit="1" customWidth="1"/>
    <col min="8" max="8" width="19.44140625" style="24" bestFit="1" customWidth="1"/>
  </cols>
  <sheetData>
    <row r="1" spans="1:8" ht="15" thickBot="1" x14ac:dyDescent="0.35">
      <c r="A1" s="90" t="s">
        <v>170</v>
      </c>
    </row>
    <row r="2" spans="1:8" ht="15" thickBot="1" x14ac:dyDescent="0.35">
      <c r="A2" s="71" t="s">
        <v>1</v>
      </c>
      <c r="B2" s="71" t="s">
        <v>160</v>
      </c>
      <c r="C2" s="71" t="s">
        <v>161</v>
      </c>
      <c r="D2" s="71" t="s">
        <v>162</v>
      </c>
      <c r="E2" s="72" t="s">
        <v>201</v>
      </c>
      <c r="F2" s="71" t="s">
        <v>162</v>
      </c>
      <c r="G2" s="71" t="s">
        <v>163</v>
      </c>
      <c r="H2" s="71" t="s">
        <v>162</v>
      </c>
    </row>
    <row r="3" spans="1:8" ht="15.6" thickTop="1" thickBot="1" x14ac:dyDescent="0.35">
      <c r="A3" s="73" t="s">
        <v>15</v>
      </c>
      <c r="B3" s="73" t="s">
        <v>16</v>
      </c>
      <c r="C3" s="73" t="s">
        <v>164</v>
      </c>
      <c r="D3" s="74">
        <v>8.3000000000000004E-2</v>
      </c>
      <c r="E3" s="73">
        <v>745</v>
      </c>
      <c r="F3" s="74">
        <f>E3/$E$7</f>
        <v>0.11741528762805359</v>
      </c>
      <c r="G3" s="73">
        <v>11295</v>
      </c>
      <c r="H3" s="74">
        <f>G3/$G$7</f>
        <v>9.7796441404389797E-2</v>
      </c>
    </row>
    <row r="4" spans="1:8" ht="15.6" thickTop="1" thickBot="1" x14ac:dyDescent="0.35">
      <c r="A4" s="76" t="s">
        <v>17</v>
      </c>
      <c r="B4" s="76" t="s">
        <v>18</v>
      </c>
      <c r="C4" s="76" t="s">
        <v>165</v>
      </c>
      <c r="D4" s="77">
        <v>0.14299999999999999</v>
      </c>
      <c r="E4" s="78">
        <v>1275</v>
      </c>
      <c r="F4" s="74">
        <f>E4/$E$7</f>
        <v>0.20094562647754138</v>
      </c>
      <c r="G4" s="78">
        <v>17145</v>
      </c>
      <c r="H4" s="74">
        <f>G4/$G$7</f>
        <v>0.14844798476124507</v>
      </c>
    </row>
    <row r="5" spans="1:8" ht="15.6" thickTop="1" thickBot="1" x14ac:dyDescent="0.35">
      <c r="A5" s="79" t="s">
        <v>19</v>
      </c>
      <c r="B5" s="79" t="s">
        <v>20</v>
      </c>
      <c r="C5" s="79" t="s">
        <v>166</v>
      </c>
      <c r="D5" s="80">
        <v>0.67900000000000005</v>
      </c>
      <c r="E5" s="81">
        <v>3045</v>
      </c>
      <c r="F5" s="74">
        <f>E5/$E$7</f>
        <v>0.47990543735224589</v>
      </c>
      <c r="G5" s="81">
        <v>72120</v>
      </c>
      <c r="H5" s="74">
        <f>G5/$G$7</f>
        <v>0.62444261656348765</v>
      </c>
    </row>
    <row r="6" spans="1:8" ht="15.6" thickTop="1" thickBot="1" x14ac:dyDescent="0.35">
      <c r="A6" s="76" t="s">
        <v>21</v>
      </c>
      <c r="B6" s="76" t="s">
        <v>22</v>
      </c>
      <c r="C6" s="76" t="s">
        <v>167</v>
      </c>
      <c r="D6" s="77">
        <v>9.5000000000000001E-2</v>
      </c>
      <c r="E6" s="78">
        <v>1280</v>
      </c>
      <c r="F6" s="74">
        <f>E6/$E$7</f>
        <v>0.20173364854215919</v>
      </c>
      <c r="G6" s="78">
        <v>14935</v>
      </c>
      <c r="H6" s="74">
        <f>G6/$G$7</f>
        <v>0.12931295727087752</v>
      </c>
    </row>
    <row r="7" spans="1:8" ht="15" thickBot="1" x14ac:dyDescent="0.35">
      <c r="A7" s="82" t="s">
        <v>177</v>
      </c>
      <c r="B7" s="83" t="s">
        <v>168</v>
      </c>
      <c r="C7" s="83" t="s">
        <v>169</v>
      </c>
      <c r="D7" s="83"/>
      <c r="E7" s="84">
        <v>6345</v>
      </c>
      <c r="F7" s="83"/>
      <c r="G7" s="84">
        <v>115495</v>
      </c>
      <c r="H7" s="88"/>
    </row>
    <row r="9" spans="1:8" ht="15" thickBot="1" x14ac:dyDescent="0.35">
      <c r="A9" s="36" t="s">
        <v>56</v>
      </c>
    </row>
    <row r="10" spans="1:8" ht="15" thickBot="1" x14ac:dyDescent="0.35">
      <c r="A10" s="71" t="s">
        <v>1</v>
      </c>
      <c r="B10" s="71" t="s">
        <v>160</v>
      </c>
      <c r="C10" s="71" t="s">
        <v>161</v>
      </c>
      <c r="D10" s="71" t="s">
        <v>162</v>
      </c>
      <c r="E10" s="72" t="s">
        <v>201</v>
      </c>
      <c r="F10" s="71" t="s">
        <v>162</v>
      </c>
      <c r="G10" s="71" t="s">
        <v>163</v>
      </c>
      <c r="H10" s="71" t="s">
        <v>162</v>
      </c>
    </row>
    <row r="11" spans="1:8" ht="15.6" thickTop="1" thickBot="1" x14ac:dyDescent="0.35">
      <c r="A11" s="73" t="s">
        <v>15</v>
      </c>
      <c r="B11" s="73" t="s">
        <v>16</v>
      </c>
      <c r="C11" s="73" t="s">
        <v>171</v>
      </c>
      <c r="D11" s="74">
        <v>0.10336749633967789</v>
      </c>
      <c r="E11" s="73">
        <v>355</v>
      </c>
      <c r="F11" s="74">
        <f>E11/$E$15</f>
        <v>0.1066066066066066</v>
      </c>
      <c r="G11" s="75">
        <v>7485</v>
      </c>
      <c r="H11" s="74">
        <f>G11/$G$15</f>
        <v>0.13050300758434313</v>
      </c>
    </row>
    <row r="12" spans="1:8" ht="15.6" thickTop="1" thickBot="1" x14ac:dyDescent="0.35">
      <c r="A12" s="76" t="s">
        <v>17</v>
      </c>
      <c r="B12" s="76" t="s">
        <v>18</v>
      </c>
      <c r="C12" s="76" t="s">
        <v>172</v>
      </c>
      <c r="D12" s="77">
        <v>0.18418740849194729</v>
      </c>
      <c r="E12" s="78">
        <v>625</v>
      </c>
      <c r="F12" s="74">
        <f>E12/$E$15</f>
        <v>0.18768768768768768</v>
      </c>
      <c r="G12" s="78">
        <v>9120</v>
      </c>
      <c r="H12" s="74">
        <f>G12/$G$15</f>
        <v>0.15900967657571266</v>
      </c>
    </row>
    <row r="13" spans="1:8" ht="15.6" thickTop="1" thickBot="1" x14ac:dyDescent="0.35">
      <c r="A13" s="79" t="s">
        <v>19</v>
      </c>
      <c r="B13" s="79" t="s">
        <v>20</v>
      </c>
      <c r="C13" s="79" t="s">
        <v>173</v>
      </c>
      <c r="D13" s="80">
        <v>0.61932650073206441</v>
      </c>
      <c r="E13" s="81">
        <v>1755</v>
      </c>
      <c r="F13" s="74">
        <f>E13/$E$15</f>
        <v>0.52702702702702697</v>
      </c>
      <c r="G13" s="81">
        <v>33750</v>
      </c>
      <c r="H13" s="74">
        <f>G13/$G$15</f>
        <v>0.58844041495946298</v>
      </c>
    </row>
    <row r="14" spans="1:8" ht="15.6" thickTop="1" thickBot="1" x14ac:dyDescent="0.35">
      <c r="A14" s="76" t="s">
        <v>21</v>
      </c>
      <c r="B14" s="76" t="s">
        <v>22</v>
      </c>
      <c r="C14" s="76" t="s">
        <v>174</v>
      </c>
      <c r="D14" s="77">
        <v>9.3411420204978043E-2</v>
      </c>
      <c r="E14" s="78">
        <v>595</v>
      </c>
      <c r="F14" s="74">
        <f>E14/$E$15</f>
        <v>0.17867867867867868</v>
      </c>
      <c r="G14" s="78">
        <v>7000</v>
      </c>
      <c r="H14" s="74">
        <f>G14/$G$15</f>
        <v>0.12204690088048122</v>
      </c>
    </row>
    <row r="15" spans="1:8" ht="15" thickBot="1" x14ac:dyDescent="0.35">
      <c r="A15" s="82" t="s">
        <v>177</v>
      </c>
      <c r="B15" s="83" t="s">
        <v>168</v>
      </c>
      <c r="C15" s="83" t="s">
        <v>175</v>
      </c>
      <c r="D15" s="83"/>
      <c r="E15" s="84">
        <v>3330</v>
      </c>
      <c r="F15" s="83"/>
      <c r="G15" s="84">
        <v>57355</v>
      </c>
      <c r="H15" s="88"/>
    </row>
    <row r="16" spans="1:8" x14ac:dyDescent="0.3">
      <c r="C16" s="87">
        <v>3415</v>
      </c>
    </row>
    <row r="19" spans="1:8" ht="15" thickBot="1" x14ac:dyDescent="0.35">
      <c r="A19" s="36" t="s">
        <v>56</v>
      </c>
    </row>
    <row r="20" spans="1:8" ht="15" thickBot="1" x14ac:dyDescent="0.35">
      <c r="A20" s="71" t="s">
        <v>1</v>
      </c>
      <c r="B20" s="71" t="s">
        <v>160</v>
      </c>
      <c r="C20" s="71" t="s">
        <v>161</v>
      </c>
      <c r="D20" s="72" t="s">
        <v>202</v>
      </c>
      <c r="E20" s="72" t="s">
        <v>201</v>
      </c>
      <c r="F20" s="72" t="s">
        <v>203</v>
      </c>
      <c r="G20" s="71" t="s">
        <v>163</v>
      </c>
      <c r="H20" s="72" t="s">
        <v>204</v>
      </c>
    </row>
    <row r="21" spans="1:8" ht="15.6" thickTop="1" thickBot="1" x14ac:dyDescent="0.35">
      <c r="A21" s="73" t="s">
        <v>15</v>
      </c>
      <c r="B21" s="73" t="s">
        <v>16</v>
      </c>
      <c r="C21" s="73">
        <v>353</v>
      </c>
      <c r="D21" s="74">
        <f>C21/$C$27</f>
        <v>1.6168185773828607E-2</v>
      </c>
      <c r="E21" s="73">
        <v>355</v>
      </c>
      <c r="F21" s="74">
        <f>E21/$E$27</f>
        <v>9.4465141032464076E-3</v>
      </c>
      <c r="G21" s="75">
        <v>7485</v>
      </c>
      <c r="H21" s="74">
        <f>G21/$G$27</f>
        <v>1.7254296285197267E-2</v>
      </c>
    </row>
    <row r="22" spans="1:8" ht="30" thickTop="1" thickBot="1" x14ac:dyDescent="0.35">
      <c r="A22" s="76" t="s">
        <v>17</v>
      </c>
      <c r="B22" s="76" t="s">
        <v>18</v>
      </c>
      <c r="C22" s="76">
        <v>629</v>
      </c>
      <c r="D22" s="74">
        <f>C22/$C$27</f>
        <v>2.8809600146567124E-2</v>
      </c>
      <c r="E22" s="78">
        <v>625</v>
      </c>
      <c r="F22" s="74">
        <f>E22/$E$27</f>
        <v>1.6631186801490155E-2</v>
      </c>
      <c r="G22" s="78">
        <v>9120</v>
      </c>
      <c r="H22" s="74">
        <f>G22/$G$27</f>
        <v>2.1023270824448773E-2</v>
      </c>
    </row>
    <row r="23" spans="1:8" ht="15.6" thickTop="1" thickBot="1" x14ac:dyDescent="0.35">
      <c r="A23" s="79" t="s">
        <v>19</v>
      </c>
      <c r="B23" s="79" t="s">
        <v>20</v>
      </c>
      <c r="C23" s="79">
        <v>2115</v>
      </c>
      <c r="D23" s="74">
        <f>C23/$C$27</f>
        <v>9.6871707965007103E-2</v>
      </c>
      <c r="E23" s="81">
        <v>1755</v>
      </c>
      <c r="F23" s="74">
        <f>E23/$E$27</f>
        <v>4.6700372538584355E-2</v>
      </c>
      <c r="G23" s="81">
        <v>33750</v>
      </c>
      <c r="H23" s="74">
        <f>G23/$G$27</f>
        <v>7.779993314968707E-2</v>
      </c>
    </row>
    <row r="24" spans="1:8" ht="15.6" thickTop="1" thickBot="1" x14ac:dyDescent="0.35">
      <c r="A24" s="76" t="s">
        <v>21</v>
      </c>
      <c r="B24" s="76" t="s">
        <v>22</v>
      </c>
      <c r="C24" s="76">
        <v>319</v>
      </c>
      <c r="D24" s="74">
        <f>C24/$C$27</f>
        <v>1.4610910090230385E-2</v>
      </c>
      <c r="E24" s="78">
        <v>595</v>
      </c>
      <c r="F24" s="74">
        <f>E24/$E$27</f>
        <v>1.5832889835018626E-2</v>
      </c>
      <c r="G24" s="78">
        <v>7000</v>
      </c>
      <c r="H24" s="74">
        <f>G24/$G$27</f>
        <v>1.6136282431046207E-2</v>
      </c>
    </row>
    <row r="25" spans="1:8" ht="15" thickBot="1" x14ac:dyDescent="0.35">
      <c r="A25" s="82" t="s">
        <v>177</v>
      </c>
      <c r="B25" s="83" t="s">
        <v>168</v>
      </c>
      <c r="C25" s="83" t="s">
        <v>175</v>
      </c>
      <c r="D25" s="83"/>
      <c r="E25" s="84">
        <v>3330</v>
      </c>
      <c r="F25" s="83"/>
      <c r="G25" s="84">
        <v>57355</v>
      </c>
      <c r="H25" s="88"/>
    </row>
    <row r="26" spans="1:8" x14ac:dyDescent="0.3">
      <c r="C26" s="87">
        <v>3415</v>
      </c>
    </row>
    <row r="27" spans="1:8" x14ac:dyDescent="0.3">
      <c r="C27" s="89">
        <v>21833</v>
      </c>
      <c r="E27" s="24">
        <v>37580</v>
      </c>
      <c r="G27" s="24">
        <v>433805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9BFA-17AA-4E30-8478-935F1F9526C4}">
  <dimension ref="A1:N102"/>
  <sheetViews>
    <sheetView topLeftCell="A65" workbookViewId="0">
      <selection activeCell="A102" sqref="A102"/>
    </sheetView>
  </sheetViews>
  <sheetFormatPr defaultRowHeight="14.4" x14ac:dyDescent="0.3"/>
  <cols>
    <col min="1" max="1" width="17.109375" style="24" bestFit="1" customWidth="1"/>
    <col min="2" max="2" width="16.33203125" style="24" bestFit="1" customWidth="1"/>
    <col min="3" max="3" width="57.88671875" style="24" bestFit="1" customWidth="1"/>
    <col min="4" max="10" width="11.109375" style="15" bestFit="1" customWidth="1"/>
    <col min="11" max="12" width="12.33203125" style="15" bestFit="1" customWidth="1"/>
    <col min="13" max="16384" width="8.88671875" style="15"/>
  </cols>
  <sheetData>
    <row r="1" spans="1:14" ht="15.6" x14ac:dyDescent="0.3">
      <c r="A1" s="1" t="s">
        <v>0</v>
      </c>
      <c r="B1" s="1" t="s">
        <v>1</v>
      </c>
      <c r="C1" s="1" t="s">
        <v>2</v>
      </c>
      <c r="D1" s="14" t="s">
        <v>3</v>
      </c>
      <c r="E1" s="14" t="s">
        <v>4</v>
      </c>
      <c r="F1" s="14" t="s">
        <v>5</v>
      </c>
      <c r="G1" s="14" t="s">
        <v>6</v>
      </c>
      <c r="H1" s="14" t="s">
        <v>7</v>
      </c>
      <c r="I1" s="14" t="s">
        <v>8</v>
      </c>
      <c r="J1" s="14" t="s">
        <v>9</v>
      </c>
      <c r="K1" s="14" t="s">
        <v>10</v>
      </c>
      <c r="L1" s="14" t="s">
        <v>11</v>
      </c>
      <c r="N1" s="15" t="s">
        <v>58</v>
      </c>
    </row>
    <row r="2" spans="1:14" ht="15" x14ac:dyDescent="0.3">
      <c r="A2" s="8" t="s">
        <v>12</v>
      </c>
      <c r="B2" s="9" t="s">
        <v>30</v>
      </c>
      <c r="C2" s="10" t="s">
        <v>31</v>
      </c>
      <c r="D2" s="16">
        <v>21357</v>
      </c>
      <c r="E2" s="16">
        <v>22697</v>
      </c>
      <c r="F2" s="16">
        <v>23897</v>
      </c>
      <c r="G2" s="16">
        <v>24665</v>
      </c>
      <c r="H2" s="16">
        <v>26257</v>
      </c>
      <c r="I2" s="16">
        <v>26789</v>
      </c>
      <c r="J2" s="16">
        <v>27914</v>
      </c>
      <c r="K2" s="16">
        <v>28398</v>
      </c>
      <c r="L2" s="16">
        <v>27906</v>
      </c>
    </row>
    <row r="3" spans="1:14" ht="15" x14ac:dyDescent="0.3">
      <c r="A3" s="2" t="s">
        <v>12</v>
      </c>
      <c r="B3" s="3" t="s">
        <v>13</v>
      </c>
      <c r="C3" s="4" t="s">
        <v>14</v>
      </c>
      <c r="D3" s="17">
        <v>2212</v>
      </c>
      <c r="E3" s="17">
        <v>2440</v>
      </c>
      <c r="F3" s="17">
        <v>2698</v>
      </c>
      <c r="G3" s="17">
        <v>2820</v>
      </c>
      <c r="H3" s="17">
        <v>2819</v>
      </c>
      <c r="I3" s="17">
        <v>2848</v>
      </c>
      <c r="J3" s="17">
        <v>2724</v>
      </c>
      <c r="K3" s="17">
        <v>2617</v>
      </c>
      <c r="L3" s="17">
        <v>2271</v>
      </c>
    </row>
    <row r="4" spans="1:14" ht="15" x14ac:dyDescent="0.3">
      <c r="A4" s="5" t="s">
        <v>12</v>
      </c>
      <c r="B4" s="6" t="s">
        <v>15</v>
      </c>
      <c r="C4" s="7" t="s">
        <v>16</v>
      </c>
      <c r="D4" s="18">
        <v>432</v>
      </c>
      <c r="E4" s="18">
        <v>351</v>
      </c>
      <c r="F4" s="18">
        <v>304</v>
      </c>
      <c r="G4" s="18">
        <v>303</v>
      </c>
      <c r="H4" s="18">
        <v>256</v>
      </c>
      <c r="I4" s="18">
        <v>238</v>
      </c>
      <c r="J4" s="18">
        <v>192</v>
      </c>
      <c r="K4" s="18">
        <v>161</v>
      </c>
      <c r="L4" s="18">
        <v>181</v>
      </c>
    </row>
    <row r="5" spans="1:14" ht="15" x14ac:dyDescent="0.3">
      <c r="A5" s="5" t="s">
        <v>12</v>
      </c>
      <c r="B5" s="6" t="s">
        <v>17</v>
      </c>
      <c r="C5" s="7" t="s">
        <v>18</v>
      </c>
      <c r="D5" s="18">
        <v>316</v>
      </c>
      <c r="E5" s="18">
        <v>365</v>
      </c>
      <c r="F5" s="18">
        <v>378</v>
      </c>
      <c r="G5" s="18">
        <v>396</v>
      </c>
      <c r="H5" s="18">
        <v>441</v>
      </c>
      <c r="I5" s="18">
        <v>456</v>
      </c>
      <c r="J5" s="18">
        <v>478</v>
      </c>
      <c r="K5" s="18">
        <v>471</v>
      </c>
      <c r="L5" s="18">
        <v>422</v>
      </c>
    </row>
    <row r="6" spans="1:14" ht="15" x14ac:dyDescent="0.3">
      <c r="A6" s="5" t="s">
        <v>12</v>
      </c>
      <c r="B6" s="6" t="s">
        <v>19</v>
      </c>
      <c r="C6" s="7" t="s">
        <v>20</v>
      </c>
      <c r="D6" s="18">
        <v>1122</v>
      </c>
      <c r="E6" s="18">
        <v>1412</v>
      </c>
      <c r="F6" s="18">
        <v>1659</v>
      </c>
      <c r="G6" s="18">
        <v>1756</v>
      </c>
      <c r="H6" s="18">
        <v>1727</v>
      </c>
      <c r="I6" s="18">
        <v>1742</v>
      </c>
      <c r="J6" s="18">
        <v>1617</v>
      </c>
      <c r="K6" s="18">
        <v>1522</v>
      </c>
      <c r="L6" s="18">
        <v>1232</v>
      </c>
    </row>
    <row r="7" spans="1:14" ht="15" x14ac:dyDescent="0.3">
      <c r="A7" s="5" t="s">
        <v>12</v>
      </c>
      <c r="B7" s="6" t="s">
        <v>21</v>
      </c>
      <c r="C7" s="7" t="s">
        <v>22</v>
      </c>
      <c r="D7" s="18">
        <v>343</v>
      </c>
      <c r="E7" s="18">
        <v>311</v>
      </c>
      <c r="F7" s="18">
        <v>358</v>
      </c>
      <c r="G7" s="18">
        <v>365</v>
      </c>
      <c r="H7" s="18">
        <v>394</v>
      </c>
      <c r="I7" s="18">
        <v>412</v>
      </c>
      <c r="J7" s="18">
        <v>439</v>
      </c>
      <c r="K7" s="18">
        <v>463</v>
      </c>
      <c r="L7" s="18">
        <v>435</v>
      </c>
    </row>
    <row r="8" spans="1:14" ht="15" x14ac:dyDescent="0.3">
      <c r="A8" s="8" t="s">
        <v>23</v>
      </c>
      <c r="B8" s="9" t="s">
        <v>30</v>
      </c>
      <c r="C8" s="10" t="s">
        <v>31</v>
      </c>
      <c r="D8" s="16">
        <v>6057</v>
      </c>
      <c r="E8" s="16">
        <v>6352</v>
      </c>
      <c r="F8" s="16">
        <v>6730</v>
      </c>
      <c r="G8" s="16">
        <v>7582</v>
      </c>
      <c r="H8" s="16">
        <v>8675</v>
      </c>
      <c r="I8" s="16">
        <v>9295</v>
      </c>
      <c r="J8" s="16">
        <v>9954</v>
      </c>
      <c r="K8" s="16">
        <v>10257</v>
      </c>
      <c r="L8" s="16">
        <v>9324</v>
      </c>
    </row>
    <row r="9" spans="1:14" ht="15" x14ac:dyDescent="0.3">
      <c r="A9" s="2" t="s">
        <v>23</v>
      </c>
      <c r="B9" s="3" t="s">
        <v>13</v>
      </c>
      <c r="C9" s="4" t="s">
        <v>14</v>
      </c>
      <c r="D9" s="17">
        <v>1216</v>
      </c>
      <c r="E9" s="17">
        <v>1496</v>
      </c>
      <c r="F9" s="17">
        <v>1572</v>
      </c>
      <c r="G9" s="17">
        <v>1736</v>
      </c>
      <c r="H9" s="17">
        <v>2022</v>
      </c>
      <c r="I9" s="17">
        <v>2012</v>
      </c>
      <c r="J9" s="17">
        <v>1889</v>
      </c>
      <c r="K9" s="17">
        <v>1846</v>
      </c>
      <c r="L9" s="17">
        <v>1432</v>
      </c>
    </row>
    <row r="10" spans="1:14" ht="15" x14ac:dyDescent="0.3">
      <c r="A10" s="5" t="s">
        <v>23</v>
      </c>
      <c r="B10" s="6" t="s">
        <v>15</v>
      </c>
      <c r="C10" s="7" t="s">
        <v>16</v>
      </c>
      <c r="D10" s="18">
        <v>21</v>
      </c>
      <c r="E10" s="18">
        <v>22</v>
      </c>
      <c r="F10" s="18">
        <v>24</v>
      </c>
      <c r="G10" s="18">
        <v>39</v>
      </c>
      <c r="H10" s="18">
        <v>52</v>
      </c>
      <c r="I10" s="18">
        <v>52</v>
      </c>
      <c r="J10" s="18">
        <v>40</v>
      </c>
      <c r="K10" s="18">
        <v>48</v>
      </c>
      <c r="L10" s="18">
        <v>54</v>
      </c>
    </row>
    <row r="11" spans="1:14" ht="15" x14ac:dyDescent="0.3">
      <c r="A11" s="5" t="s">
        <v>23</v>
      </c>
      <c r="B11" s="6" t="s">
        <v>17</v>
      </c>
      <c r="C11" s="7" t="s">
        <v>18</v>
      </c>
      <c r="D11" s="18">
        <v>51</v>
      </c>
      <c r="E11" s="18">
        <v>49</v>
      </c>
      <c r="F11" s="18">
        <v>58</v>
      </c>
      <c r="G11" s="18">
        <v>58</v>
      </c>
      <c r="H11" s="18">
        <v>77</v>
      </c>
      <c r="I11" s="18">
        <v>79</v>
      </c>
      <c r="J11" s="18">
        <v>61</v>
      </c>
      <c r="K11" s="18">
        <v>74</v>
      </c>
      <c r="L11" s="18">
        <v>63</v>
      </c>
    </row>
    <row r="12" spans="1:14" ht="15" x14ac:dyDescent="0.3">
      <c r="A12" s="5" t="s">
        <v>23</v>
      </c>
      <c r="B12" s="6" t="s">
        <v>19</v>
      </c>
      <c r="C12" s="7" t="s">
        <v>20</v>
      </c>
      <c r="D12" s="18">
        <v>1129</v>
      </c>
      <c r="E12" s="18">
        <v>1406</v>
      </c>
      <c r="F12" s="18">
        <v>1471</v>
      </c>
      <c r="G12" s="18">
        <v>1602</v>
      </c>
      <c r="H12" s="18">
        <v>1843</v>
      </c>
      <c r="I12" s="18">
        <v>1840</v>
      </c>
      <c r="J12" s="18">
        <v>1762</v>
      </c>
      <c r="K12" s="18">
        <v>1709</v>
      </c>
      <c r="L12" s="18">
        <v>1296</v>
      </c>
    </row>
    <row r="13" spans="1:14" ht="15" x14ac:dyDescent="0.3">
      <c r="A13" s="5" t="s">
        <v>23</v>
      </c>
      <c r="B13" s="6" t="s">
        <v>21</v>
      </c>
      <c r="C13" s="7" t="s">
        <v>22</v>
      </c>
      <c r="D13" s="18">
        <v>15</v>
      </c>
      <c r="E13" s="18">
        <v>19</v>
      </c>
      <c r="F13" s="18">
        <v>19</v>
      </c>
      <c r="G13" s="18">
        <v>38</v>
      </c>
      <c r="H13" s="18">
        <v>49</v>
      </c>
      <c r="I13" s="18">
        <v>41</v>
      </c>
      <c r="J13" s="18">
        <v>26</v>
      </c>
      <c r="K13" s="18">
        <v>15</v>
      </c>
      <c r="L13" s="18">
        <v>18</v>
      </c>
    </row>
    <row r="14" spans="1:14" ht="15" x14ac:dyDescent="0.3">
      <c r="A14" s="8" t="s">
        <v>24</v>
      </c>
      <c r="B14" s="9" t="s">
        <v>30</v>
      </c>
      <c r="C14" s="10" t="s">
        <v>31</v>
      </c>
      <c r="D14" s="16">
        <v>7789</v>
      </c>
      <c r="E14" s="16">
        <v>8104</v>
      </c>
      <c r="F14" s="16">
        <v>8596</v>
      </c>
      <c r="G14" s="16">
        <v>9415</v>
      </c>
      <c r="H14" s="16">
        <v>10024</v>
      </c>
      <c r="I14" s="16">
        <v>9803</v>
      </c>
      <c r="J14" s="16">
        <v>9840</v>
      </c>
      <c r="K14" s="16">
        <v>10181</v>
      </c>
      <c r="L14" s="16">
        <v>9941</v>
      </c>
    </row>
    <row r="15" spans="1:14" ht="15" x14ac:dyDescent="0.3">
      <c r="A15" s="2" t="s">
        <v>24</v>
      </c>
      <c r="B15" s="3" t="s">
        <v>13</v>
      </c>
      <c r="C15" s="4" t="s">
        <v>14</v>
      </c>
      <c r="D15" s="17">
        <v>847</v>
      </c>
      <c r="E15" s="17">
        <v>1130</v>
      </c>
      <c r="F15" s="17">
        <v>1346</v>
      </c>
      <c r="G15" s="17">
        <v>1570</v>
      </c>
      <c r="H15" s="17">
        <v>1794</v>
      </c>
      <c r="I15" s="17">
        <v>1854</v>
      </c>
      <c r="J15" s="17">
        <v>1739</v>
      </c>
      <c r="K15" s="17">
        <v>1701</v>
      </c>
      <c r="L15" s="17">
        <v>1302</v>
      </c>
    </row>
    <row r="16" spans="1:14" ht="15" x14ac:dyDescent="0.3">
      <c r="A16" s="5" t="s">
        <v>24</v>
      </c>
      <c r="B16" s="6" t="s">
        <v>15</v>
      </c>
      <c r="C16" s="7" t="s">
        <v>16</v>
      </c>
      <c r="D16" s="18">
        <v>23</v>
      </c>
      <c r="E16" s="18">
        <v>31</v>
      </c>
      <c r="F16" s="18">
        <v>42</v>
      </c>
      <c r="G16" s="18">
        <v>80</v>
      </c>
      <c r="H16" s="18">
        <v>78</v>
      </c>
      <c r="I16" s="18">
        <v>82</v>
      </c>
      <c r="J16" s="18">
        <v>79</v>
      </c>
      <c r="K16" s="18">
        <v>84</v>
      </c>
      <c r="L16" s="18">
        <v>71</v>
      </c>
    </row>
    <row r="17" spans="1:12" ht="15" x14ac:dyDescent="0.3">
      <c r="A17" s="5" t="s">
        <v>24</v>
      </c>
      <c r="B17" s="6" t="s">
        <v>17</v>
      </c>
      <c r="C17" s="7" t="s">
        <v>18</v>
      </c>
      <c r="D17" s="18">
        <v>71</v>
      </c>
      <c r="E17" s="18">
        <v>77</v>
      </c>
      <c r="F17" s="18">
        <v>74</v>
      </c>
      <c r="G17" s="18">
        <v>84</v>
      </c>
      <c r="H17" s="18">
        <v>95</v>
      </c>
      <c r="I17" s="18">
        <v>91</v>
      </c>
      <c r="J17" s="18">
        <v>88</v>
      </c>
      <c r="K17" s="18">
        <v>106</v>
      </c>
      <c r="L17" s="18">
        <v>98</v>
      </c>
    </row>
    <row r="18" spans="1:12" ht="15" x14ac:dyDescent="0.3">
      <c r="A18" s="5" t="s">
        <v>24</v>
      </c>
      <c r="B18" s="6" t="s">
        <v>19</v>
      </c>
      <c r="C18" s="7" t="s">
        <v>20</v>
      </c>
      <c r="D18" s="18">
        <v>717</v>
      </c>
      <c r="E18" s="18">
        <v>980</v>
      </c>
      <c r="F18" s="18">
        <v>1190</v>
      </c>
      <c r="G18" s="18">
        <v>1369</v>
      </c>
      <c r="H18" s="18">
        <v>1583</v>
      </c>
      <c r="I18" s="18">
        <v>1643</v>
      </c>
      <c r="J18" s="18">
        <v>1538</v>
      </c>
      <c r="K18" s="18">
        <v>1470</v>
      </c>
      <c r="L18" s="18">
        <v>1099</v>
      </c>
    </row>
    <row r="19" spans="1:12" ht="15" x14ac:dyDescent="0.3">
      <c r="A19" s="5" t="s">
        <v>24</v>
      </c>
      <c r="B19" s="6" t="s">
        <v>21</v>
      </c>
      <c r="C19" s="7" t="s">
        <v>22</v>
      </c>
      <c r="D19" s="18">
        <v>36</v>
      </c>
      <c r="E19" s="18">
        <v>42</v>
      </c>
      <c r="F19" s="18">
        <v>40</v>
      </c>
      <c r="G19" s="18">
        <v>36</v>
      </c>
      <c r="H19" s="18">
        <v>38</v>
      </c>
      <c r="I19" s="18">
        <v>38</v>
      </c>
      <c r="J19" s="18">
        <v>35</v>
      </c>
      <c r="K19" s="18">
        <v>40</v>
      </c>
      <c r="L19" s="18">
        <v>34</v>
      </c>
    </row>
    <row r="20" spans="1:12" ht="15" x14ac:dyDescent="0.3">
      <c r="A20" s="8" t="s">
        <v>25</v>
      </c>
      <c r="B20" s="9" t="s">
        <v>30</v>
      </c>
      <c r="C20" s="10" t="s">
        <v>31</v>
      </c>
      <c r="D20" s="16">
        <v>4566</v>
      </c>
      <c r="E20" s="16">
        <v>4723</v>
      </c>
      <c r="F20" s="16">
        <v>4780</v>
      </c>
      <c r="G20" s="16">
        <v>4827</v>
      </c>
      <c r="H20" s="16">
        <v>5018</v>
      </c>
      <c r="I20" s="16">
        <v>5279</v>
      </c>
      <c r="J20" s="16">
        <v>5388</v>
      </c>
      <c r="K20" s="16">
        <v>5541</v>
      </c>
      <c r="L20" s="16">
        <v>5443</v>
      </c>
    </row>
    <row r="21" spans="1:12" ht="15" x14ac:dyDescent="0.3">
      <c r="A21" s="2" t="s">
        <v>25</v>
      </c>
      <c r="B21" s="3" t="s">
        <v>13</v>
      </c>
      <c r="C21" s="4" t="s">
        <v>14</v>
      </c>
      <c r="D21" s="17">
        <v>676</v>
      </c>
      <c r="E21" s="17">
        <v>746</v>
      </c>
      <c r="F21" s="17">
        <v>778</v>
      </c>
      <c r="G21" s="17">
        <v>793</v>
      </c>
      <c r="H21" s="17">
        <v>787</v>
      </c>
      <c r="I21" s="17">
        <v>807</v>
      </c>
      <c r="J21" s="17">
        <v>834</v>
      </c>
      <c r="K21" s="17">
        <v>919</v>
      </c>
      <c r="L21" s="17">
        <v>815</v>
      </c>
    </row>
    <row r="22" spans="1:12" ht="15" x14ac:dyDescent="0.3">
      <c r="A22" s="5" t="s">
        <v>25</v>
      </c>
      <c r="B22" s="6" t="s">
        <v>15</v>
      </c>
      <c r="C22" s="7" t="s">
        <v>16</v>
      </c>
      <c r="D22" s="18">
        <v>22</v>
      </c>
      <c r="E22" s="18">
        <v>20</v>
      </c>
      <c r="F22" s="18">
        <v>26</v>
      </c>
      <c r="G22" s="18">
        <v>29</v>
      </c>
      <c r="H22" s="18">
        <v>32</v>
      </c>
      <c r="I22" s="18">
        <v>39</v>
      </c>
      <c r="J22" s="18">
        <v>42</v>
      </c>
      <c r="K22" s="18">
        <v>43</v>
      </c>
      <c r="L22" s="18">
        <v>45</v>
      </c>
    </row>
    <row r="23" spans="1:12" ht="15" x14ac:dyDescent="0.3">
      <c r="A23" s="5" t="s">
        <v>25</v>
      </c>
      <c r="B23" s="6" t="s">
        <v>17</v>
      </c>
      <c r="C23" s="7" t="s">
        <v>18</v>
      </c>
      <c r="D23" s="18">
        <v>108</v>
      </c>
      <c r="E23" s="18">
        <v>119</v>
      </c>
      <c r="F23" s="18">
        <v>114</v>
      </c>
      <c r="G23" s="18">
        <v>140</v>
      </c>
      <c r="H23" s="18">
        <v>169</v>
      </c>
      <c r="I23" s="18">
        <v>154</v>
      </c>
      <c r="J23" s="18">
        <v>163</v>
      </c>
      <c r="K23" s="18">
        <v>154</v>
      </c>
      <c r="L23" s="18">
        <v>158</v>
      </c>
    </row>
    <row r="24" spans="1:12" ht="15" x14ac:dyDescent="0.3">
      <c r="A24" s="5" t="s">
        <v>25</v>
      </c>
      <c r="B24" s="6" t="s">
        <v>19</v>
      </c>
      <c r="C24" s="7" t="s">
        <v>20</v>
      </c>
      <c r="D24" s="18">
        <v>434</v>
      </c>
      <c r="E24" s="18">
        <v>473</v>
      </c>
      <c r="F24" s="18">
        <v>478</v>
      </c>
      <c r="G24" s="18">
        <v>468</v>
      </c>
      <c r="H24" s="18">
        <v>420</v>
      </c>
      <c r="I24" s="18">
        <v>471</v>
      </c>
      <c r="J24" s="18">
        <v>487</v>
      </c>
      <c r="K24" s="18">
        <v>570</v>
      </c>
      <c r="L24" s="18">
        <v>487</v>
      </c>
    </row>
    <row r="25" spans="1:12" ht="15" x14ac:dyDescent="0.3">
      <c r="A25" s="5" t="s">
        <v>25</v>
      </c>
      <c r="B25" s="6" t="s">
        <v>21</v>
      </c>
      <c r="C25" s="7" t="s">
        <v>22</v>
      </c>
      <c r="D25" s="18">
        <v>112</v>
      </c>
      <c r="E25" s="18">
        <v>134</v>
      </c>
      <c r="F25" s="18">
        <v>159</v>
      </c>
      <c r="G25" s="18">
        <v>156</v>
      </c>
      <c r="H25" s="18">
        <v>166</v>
      </c>
      <c r="I25" s="18">
        <v>144</v>
      </c>
      <c r="J25" s="18">
        <v>143</v>
      </c>
      <c r="K25" s="18">
        <v>152</v>
      </c>
      <c r="L25" s="18">
        <v>125</v>
      </c>
    </row>
    <row r="26" spans="1:12" ht="15" x14ac:dyDescent="0.3">
      <c r="A26" s="8" t="s">
        <v>26</v>
      </c>
      <c r="B26" s="9" t="s">
        <v>30</v>
      </c>
      <c r="C26" s="10" t="s">
        <v>31</v>
      </c>
      <c r="D26" s="16">
        <v>4755</v>
      </c>
      <c r="E26" s="16">
        <v>4949</v>
      </c>
      <c r="F26" s="16">
        <v>5506</v>
      </c>
      <c r="G26" s="16">
        <v>5759</v>
      </c>
      <c r="H26" s="16">
        <v>6139</v>
      </c>
      <c r="I26" s="16">
        <v>6352</v>
      </c>
      <c r="J26" s="16">
        <v>6664</v>
      </c>
      <c r="K26" s="16">
        <v>6736</v>
      </c>
      <c r="L26" s="16">
        <v>6644</v>
      </c>
    </row>
    <row r="27" spans="1:12" ht="15" x14ac:dyDescent="0.3">
      <c r="A27" s="2" t="s">
        <v>26</v>
      </c>
      <c r="B27" s="3" t="s">
        <v>13</v>
      </c>
      <c r="C27" s="4" t="s">
        <v>14</v>
      </c>
      <c r="D27" s="17">
        <v>837</v>
      </c>
      <c r="E27" s="17">
        <v>929</v>
      </c>
      <c r="F27" s="17">
        <v>1103</v>
      </c>
      <c r="G27" s="17">
        <v>1171</v>
      </c>
      <c r="H27" s="17">
        <v>1266</v>
      </c>
      <c r="I27" s="17">
        <v>1182</v>
      </c>
      <c r="J27" s="17">
        <v>1172</v>
      </c>
      <c r="K27" s="17">
        <v>1244</v>
      </c>
      <c r="L27" s="17">
        <v>1252</v>
      </c>
    </row>
    <row r="28" spans="1:12" ht="15" x14ac:dyDescent="0.3">
      <c r="A28" s="5" t="s">
        <v>26</v>
      </c>
      <c r="B28" s="6" t="s">
        <v>15</v>
      </c>
      <c r="C28" s="7" t="s">
        <v>16</v>
      </c>
      <c r="D28" s="18">
        <v>88</v>
      </c>
      <c r="E28" s="18">
        <v>102</v>
      </c>
      <c r="F28" s="18">
        <v>133</v>
      </c>
      <c r="G28" s="18">
        <v>167</v>
      </c>
      <c r="H28" s="18">
        <v>162</v>
      </c>
      <c r="I28" s="18">
        <v>184</v>
      </c>
      <c r="J28" s="18">
        <v>186</v>
      </c>
      <c r="K28" s="18">
        <v>198</v>
      </c>
      <c r="L28" s="18">
        <v>189</v>
      </c>
    </row>
    <row r="29" spans="1:12" ht="15" x14ac:dyDescent="0.3">
      <c r="A29" s="5" t="s">
        <v>26</v>
      </c>
      <c r="B29" s="6" t="s">
        <v>17</v>
      </c>
      <c r="C29" s="7" t="s">
        <v>18</v>
      </c>
      <c r="D29" s="18">
        <v>150</v>
      </c>
      <c r="E29" s="18">
        <v>154</v>
      </c>
      <c r="F29" s="18">
        <v>191</v>
      </c>
      <c r="G29" s="18">
        <v>206</v>
      </c>
      <c r="H29" s="18">
        <v>217</v>
      </c>
      <c r="I29" s="18">
        <v>188</v>
      </c>
      <c r="J29" s="18">
        <v>183</v>
      </c>
      <c r="K29" s="18">
        <v>215</v>
      </c>
      <c r="L29" s="18">
        <v>208</v>
      </c>
    </row>
    <row r="30" spans="1:12" ht="15" x14ac:dyDescent="0.3">
      <c r="A30" s="5" t="s">
        <v>26</v>
      </c>
      <c r="B30" s="6" t="s">
        <v>19</v>
      </c>
      <c r="C30" s="7" t="s">
        <v>20</v>
      </c>
      <c r="D30" s="18">
        <v>534</v>
      </c>
      <c r="E30" s="18">
        <v>582</v>
      </c>
      <c r="F30" s="18">
        <v>670</v>
      </c>
      <c r="G30" s="18">
        <v>698</v>
      </c>
      <c r="H30" s="18">
        <v>780</v>
      </c>
      <c r="I30" s="18">
        <v>707</v>
      </c>
      <c r="J30" s="18">
        <v>691</v>
      </c>
      <c r="K30" s="18">
        <v>707</v>
      </c>
      <c r="L30" s="18">
        <v>740</v>
      </c>
    </row>
    <row r="31" spans="1:12" ht="15" x14ac:dyDescent="0.3">
      <c r="A31" s="5" t="s">
        <v>26</v>
      </c>
      <c r="B31" s="6" t="s">
        <v>21</v>
      </c>
      <c r="C31" s="7" t="s">
        <v>22</v>
      </c>
      <c r="D31" s="18">
        <v>66</v>
      </c>
      <c r="E31" s="18">
        <v>91</v>
      </c>
      <c r="F31" s="18">
        <v>109</v>
      </c>
      <c r="G31" s="18">
        <v>100</v>
      </c>
      <c r="H31" s="18">
        <v>107</v>
      </c>
      <c r="I31" s="18">
        <v>103</v>
      </c>
      <c r="J31" s="18">
        <v>112</v>
      </c>
      <c r="K31" s="18">
        <v>124</v>
      </c>
      <c r="L31" s="18">
        <v>116</v>
      </c>
    </row>
    <row r="32" spans="1:12" ht="15" x14ac:dyDescent="0.3">
      <c r="A32" s="8" t="s">
        <v>27</v>
      </c>
      <c r="B32" s="9" t="s">
        <v>30</v>
      </c>
      <c r="C32" s="10" t="s">
        <v>31</v>
      </c>
      <c r="D32" s="16">
        <v>3778</v>
      </c>
      <c r="E32" s="16">
        <v>4095</v>
      </c>
      <c r="F32" s="16">
        <v>4407</v>
      </c>
      <c r="G32" s="16">
        <v>4489</v>
      </c>
      <c r="H32" s="16">
        <v>4717</v>
      </c>
      <c r="I32" s="16">
        <v>4850</v>
      </c>
      <c r="J32" s="16">
        <v>4752</v>
      </c>
      <c r="K32" s="16">
        <v>4816</v>
      </c>
      <c r="L32" s="16">
        <v>4603</v>
      </c>
    </row>
    <row r="33" spans="1:13" ht="15" x14ac:dyDescent="0.3">
      <c r="A33" s="2" t="s">
        <v>27</v>
      </c>
      <c r="B33" s="3" t="s">
        <v>13</v>
      </c>
      <c r="C33" s="4" t="s">
        <v>14</v>
      </c>
      <c r="D33" s="17">
        <v>570</v>
      </c>
      <c r="E33" s="17">
        <v>677</v>
      </c>
      <c r="F33" s="17">
        <v>750</v>
      </c>
      <c r="G33" s="17">
        <v>712</v>
      </c>
      <c r="H33" s="17">
        <v>680</v>
      </c>
      <c r="I33" s="17">
        <v>612</v>
      </c>
      <c r="J33" s="17">
        <v>605</v>
      </c>
      <c r="K33" s="17">
        <v>659</v>
      </c>
      <c r="L33" s="17">
        <v>579</v>
      </c>
    </row>
    <row r="34" spans="1:13" ht="15" x14ac:dyDescent="0.3">
      <c r="A34" s="5" t="s">
        <v>27</v>
      </c>
      <c r="B34" s="6" t="s">
        <v>15</v>
      </c>
      <c r="C34" s="7" t="s">
        <v>16</v>
      </c>
      <c r="D34" s="18">
        <v>58</v>
      </c>
      <c r="E34" s="18">
        <v>55</v>
      </c>
      <c r="F34" s="18">
        <v>69</v>
      </c>
      <c r="G34" s="18">
        <v>64</v>
      </c>
      <c r="H34" s="18">
        <v>58</v>
      </c>
      <c r="I34" s="18">
        <v>67</v>
      </c>
      <c r="J34" s="18">
        <v>54</v>
      </c>
      <c r="K34" s="18">
        <v>72</v>
      </c>
      <c r="L34" s="18">
        <v>60</v>
      </c>
    </row>
    <row r="35" spans="1:13" ht="15" x14ac:dyDescent="0.3">
      <c r="A35" s="5" t="s">
        <v>27</v>
      </c>
      <c r="B35" s="6" t="s">
        <v>17</v>
      </c>
      <c r="C35" s="7" t="s">
        <v>18</v>
      </c>
      <c r="D35" s="18">
        <v>98</v>
      </c>
      <c r="E35" s="18">
        <v>94</v>
      </c>
      <c r="F35" s="18">
        <v>102</v>
      </c>
      <c r="G35" s="18">
        <v>121</v>
      </c>
      <c r="H35" s="18">
        <v>121</v>
      </c>
      <c r="I35" s="18">
        <v>110</v>
      </c>
      <c r="J35" s="18">
        <v>97</v>
      </c>
      <c r="K35" s="18">
        <v>105</v>
      </c>
      <c r="L35" s="18">
        <v>102</v>
      </c>
    </row>
    <row r="36" spans="1:13" ht="15" x14ac:dyDescent="0.3">
      <c r="A36" s="5" t="s">
        <v>27</v>
      </c>
      <c r="B36" s="6" t="s">
        <v>19</v>
      </c>
      <c r="C36" s="7" t="s">
        <v>20</v>
      </c>
      <c r="D36" s="18">
        <v>384</v>
      </c>
      <c r="E36" s="18">
        <v>478</v>
      </c>
      <c r="F36" s="18">
        <v>534</v>
      </c>
      <c r="G36" s="18">
        <v>482</v>
      </c>
      <c r="H36" s="18">
        <v>464</v>
      </c>
      <c r="I36" s="18">
        <v>396</v>
      </c>
      <c r="J36" s="18">
        <v>404</v>
      </c>
      <c r="K36" s="18">
        <v>438</v>
      </c>
      <c r="L36" s="18">
        <v>376</v>
      </c>
    </row>
    <row r="37" spans="1:13" ht="15" x14ac:dyDescent="0.3">
      <c r="A37" s="5" t="s">
        <v>27</v>
      </c>
      <c r="B37" s="6" t="s">
        <v>21</v>
      </c>
      <c r="C37" s="7" t="s">
        <v>22</v>
      </c>
      <c r="D37" s="18">
        <v>29</v>
      </c>
      <c r="E37" s="18">
        <v>49</v>
      </c>
      <c r="F37" s="18">
        <v>44</v>
      </c>
      <c r="G37" s="18">
        <v>44</v>
      </c>
      <c r="H37" s="18">
        <v>36</v>
      </c>
      <c r="I37" s="18">
        <v>39</v>
      </c>
      <c r="J37" s="18">
        <v>50</v>
      </c>
      <c r="K37" s="18">
        <v>44</v>
      </c>
      <c r="L37" s="18">
        <v>41</v>
      </c>
    </row>
    <row r="38" spans="1:13" ht="15" x14ac:dyDescent="0.3">
      <c r="A38" s="8" t="s">
        <v>28</v>
      </c>
      <c r="B38" s="9" t="s">
        <v>30</v>
      </c>
      <c r="C38" s="10" t="s">
        <v>31</v>
      </c>
      <c r="D38" s="16">
        <v>4887</v>
      </c>
      <c r="E38" s="16">
        <v>4914</v>
      </c>
      <c r="F38" s="16">
        <v>4707</v>
      </c>
      <c r="G38" s="16">
        <v>4280</v>
      </c>
      <c r="H38" s="16">
        <v>4566</v>
      </c>
      <c r="I38" s="16">
        <v>4957</v>
      </c>
      <c r="J38" s="16">
        <v>5168</v>
      </c>
      <c r="K38" s="16">
        <v>5349</v>
      </c>
      <c r="L38" s="16">
        <v>5143</v>
      </c>
    </row>
    <row r="39" spans="1:13" ht="15" x14ac:dyDescent="0.3">
      <c r="A39" s="2" t="s">
        <v>28</v>
      </c>
      <c r="B39" s="3" t="s">
        <v>13</v>
      </c>
      <c r="C39" s="4" t="s">
        <v>14</v>
      </c>
      <c r="D39" s="17">
        <v>689</v>
      </c>
      <c r="E39" s="17">
        <v>735</v>
      </c>
      <c r="F39" s="17">
        <v>778</v>
      </c>
      <c r="G39" s="17">
        <v>709</v>
      </c>
      <c r="H39" s="17">
        <v>671</v>
      </c>
      <c r="I39" s="17">
        <v>737</v>
      </c>
      <c r="J39" s="17">
        <v>815</v>
      </c>
      <c r="K39" s="17">
        <v>894</v>
      </c>
      <c r="L39" s="17">
        <v>769</v>
      </c>
    </row>
    <row r="40" spans="1:13" ht="15" x14ac:dyDescent="0.3">
      <c r="A40" s="5" t="s">
        <v>28</v>
      </c>
      <c r="B40" s="6" t="s">
        <v>15</v>
      </c>
      <c r="C40" s="7" t="s">
        <v>16</v>
      </c>
      <c r="D40" s="18">
        <v>38</v>
      </c>
      <c r="E40" s="18">
        <v>48</v>
      </c>
      <c r="F40" s="18">
        <v>42</v>
      </c>
      <c r="G40" s="18">
        <v>32</v>
      </c>
      <c r="H40" s="18">
        <v>33</v>
      </c>
      <c r="I40" s="18">
        <v>43</v>
      </c>
      <c r="J40" s="18">
        <v>55</v>
      </c>
      <c r="K40" s="18">
        <v>59</v>
      </c>
      <c r="L40" s="18">
        <v>59</v>
      </c>
    </row>
    <row r="41" spans="1:13" ht="15" x14ac:dyDescent="0.3">
      <c r="A41" s="5" t="s">
        <v>28</v>
      </c>
      <c r="B41" s="6" t="s">
        <v>17</v>
      </c>
      <c r="C41" s="7" t="s">
        <v>18</v>
      </c>
      <c r="D41" s="18">
        <v>144</v>
      </c>
      <c r="E41" s="18">
        <v>169</v>
      </c>
      <c r="F41" s="18">
        <v>186</v>
      </c>
      <c r="G41" s="18">
        <v>192</v>
      </c>
      <c r="H41" s="18">
        <v>173</v>
      </c>
      <c r="I41" s="18">
        <v>176</v>
      </c>
      <c r="J41" s="18">
        <v>158</v>
      </c>
      <c r="K41" s="18">
        <v>154</v>
      </c>
      <c r="L41" s="18">
        <v>161</v>
      </c>
    </row>
    <row r="42" spans="1:13" ht="15" x14ac:dyDescent="0.3">
      <c r="A42" s="5" t="s">
        <v>28</v>
      </c>
      <c r="B42" s="6" t="s">
        <v>19</v>
      </c>
      <c r="C42" s="7" t="s">
        <v>20</v>
      </c>
      <c r="D42" s="18">
        <v>426</v>
      </c>
      <c r="E42" s="18">
        <v>445</v>
      </c>
      <c r="F42" s="18">
        <v>463</v>
      </c>
      <c r="G42" s="18">
        <v>438</v>
      </c>
      <c r="H42" s="18">
        <v>424</v>
      </c>
      <c r="I42" s="18">
        <v>471</v>
      </c>
      <c r="J42" s="18">
        <v>554</v>
      </c>
      <c r="K42" s="18">
        <v>634</v>
      </c>
      <c r="L42" s="18">
        <v>512</v>
      </c>
    </row>
    <row r="43" spans="1:13" ht="15" x14ac:dyDescent="0.3">
      <c r="A43" s="5" t="s">
        <v>28</v>
      </c>
      <c r="B43" s="6" t="s">
        <v>21</v>
      </c>
      <c r="C43" s="7" t="s">
        <v>22</v>
      </c>
      <c r="D43" s="18">
        <v>81</v>
      </c>
      <c r="E43" s="18">
        <v>73</v>
      </c>
      <c r="F43" s="18">
        <v>87</v>
      </c>
      <c r="G43" s="18">
        <v>47</v>
      </c>
      <c r="H43" s="18">
        <v>40</v>
      </c>
      <c r="I43" s="18">
        <v>47</v>
      </c>
      <c r="J43" s="18">
        <v>47</v>
      </c>
      <c r="K43" s="18">
        <v>47</v>
      </c>
      <c r="L43" s="18">
        <v>37</v>
      </c>
    </row>
    <row r="44" spans="1:13" ht="15" x14ac:dyDescent="0.3">
      <c r="A44" s="8" t="s">
        <v>56</v>
      </c>
      <c r="B44" s="9" t="s">
        <v>30</v>
      </c>
      <c r="C44" s="10" t="s">
        <v>31</v>
      </c>
      <c r="D44" s="16">
        <f t="shared" ref="D44:L49" si="0">D20+D26+D32+D38</f>
        <v>17986</v>
      </c>
      <c r="E44" s="16">
        <f t="shared" si="0"/>
        <v>18681</v>
      </c>
      <c r="F44" s="16">
        <f t="shared" si="0"/>
        <v>19400</v>
      </c>
      <c r="G44" s="16">
        <f t="shared" si="0"/>
        <v>19355</v>
      </c>
      <c r="H44" s="16">
        <f t="shared" si="0"/>
        <v>20440</v>
      </c>
      <c r="I44" s="16">
        <f t="shared" si="0"/>
        <v>21438</v>
      </c>
      <c r="J44" s="16">
        <f t="shared" si="0"/>
        <v>21972</v>
      </c>
      <c r="K44" s="16">
        <f t="shared" si="0"/>
        <v>22442</v>
      </c>
      <c r="L44" s="16">
        <f t="shared" si="0"/>
        <v>21833</v>
      </c>
    </row>
    <row r="45" spans="1:13" ht="15" x14ac:dyDescent="0.3">
      <c r="A45" s="2" t="s">
        <v>56</v>
      </c>
      <c r="B45" s="3" t="s">
        <v>13</v>
      </c>
      <c r="C45" s="4" t="s">
        <v>14</v>
      </c>
      <c r="D45" s="17">
        <f t="shared" ref="D45:E45" si="1">D21+D27+D33+D39</f>
        <v>2772</v>
      </c>
      <c r="E45" s="17">
        <f t="shared" si="1"/>
        <v>3087</v>
      </c>
      <c r="F45" s="17">
        <f t="shared" si="0"/>
        <v>3409</v>
      </c>
      <c r="G45" s="17">
        <f t="shared" si="0"/>
        <v>3385</v>
      </c>
      <c r="H45" s="17">
        <f t="shared" si="0"/>
        <v>3404</v>
      </c>
      <c r="I45" s="17">
        <f t="shared" si="0"/>
        <v>3338</v>
      </c>
      <c r="J45" s="17">
        <f t="shared" si="0"/>
        <v>3426</v>
      </c>
      <c r="K45" s="17">
        <f t="shared" si="0"/>
        <v>3716</v>
      </c>
      <c r="L45" s="17">
        <f t="shared" si="0"/>
        <v>3415</v>
      </c>
    </row>
    <row r="46" spans="1:13" ht="15" x14ac:dyDescent="0.3">
      <c r="A46" s="5" t="s">
        <v>56</v>
      </c>
      <c r="B46" s="6" t="s">
        <v>15</v>
      </c>
      <c r="C46" s="7" t="s">
        <v>16</v>
      </c>
      <c r="D46" s="18">
        <f t="shared" si="0"/>
        <v>206</v>
      </c>
      <c r="E46" s="18">
        <f t="shared" si="0"/>
        <v>225</v>
      </c>
      <c r="F46" s="18">
        <f t="shared" si="0"/>
        <v>270</v>
      </c>
      <c r="G46" s="18">
        <f t="shared" si="0"/>
        <v>292</v>
      </c>
      <c r="H46" s="18">
        <f t="shared" si="0"/>
        <v>285</v>
      </c>
      <c r="I46" s="18">
        <f t="shared" si="0"/>
        <v>333</v>
      </c>
      <c r="J46" s="18">
        <f t="shared" si="0"/>
        <v>337</v>
      </c>
      <c r="K46" s="18">
        <f t="shared" si="0"/>
        <v>372</v>
      </c>
      <c r="L46" s="18">
        <f t="shared" si="0"/>
        <v>353</v>
      </c>
      <c r="M46" s="59">
        <f>L46/$L$45</f>
        <v>0.10336749633967789</v>
      </c>
    </row>
    <row r="47" spans="1:13" ht="15" x14ac:dyDescent="0.3">
      <c r="A47" s="5" t="s">
        <v>56</v>
      </c>
      <c r="B47" s="6" t="s">
        <v>17</v>
      </c>
      <c r="C47" s="7" t="s">
        <v>18</v>
      </c>
      <c r="D47" s="18">
        <f t="shared" si="0"/>
        <v>500</v>
      </c>
      <c r="E47" s="18">
        <f t="shared" si="0"/>
        <v>536</v>
      </c>
      <c r="F47" s="18">
        <f t="shared" si="0"/>
        <v>593</v>
      </c>
      <c r="G47" s="18">
        <f t="shared" si="0"/>
        <v>659</v>
      </c>
      <c r="H47" s="18">
        <f t="shared" si="0"/>
        <v>680</v>
      </c>
      <c r="I47" s="18">
        <f t="shared" si="0"/>
        <v>628</v>
      </c>
      <c r="J47" s="18">
        <f t="shared" si="0"/>
        <v>601</v>
      </c>
      <c r="K47" s="18">
        <f t="shared" si="0"/>
        <v>628</v>
      </c>
      <c r="L47" s="18">
        <f t="shared" si="0"/>
        <v>629</v>
      </c>
      <c r="M47" s="59">
        <f t="shared" ref="M47:M49" si="2">L47/$L$45</f>
        <v>0.18418740849194729</v>
      </c>
    </row>
    <row r="48" spans="1:13" ht="15" x14ac:dyDescent="0.3">
      <c r="A48" s="5" t="s">
        <v>56</v>
      </c>
      <c r="B48" s="6" t="s">
        <v>19</v>
      </c>
      <c r="C48" s="7" t="s">
        <v>20</v>
      </c>
      <c r="D48" s="18">
        <f t="shared" si="0"/>
        <v>1778</v>
      </c>
      <c r="E48" s="18">
        <f t="shared" si="0"/>
        <v>1978</v>
      </c>
      <c r="F48" s="18">
        <f t="shared" si="0"/>
        <v>2145</v>
      </c>
      <c r="G48" s="18">
        <f t="shared" si="0"/>
        <v>2086</v>
      </c>
      <c r="H48" s="18">
        <f t="shared" si="0"/>
        <v>2088</v>
      </c>
      <c r="I48" s="18">
        <f t="shared" si="0"/>
        <v>2045</v>
      </c>
      <c r="J48" s="18">
        <f t="shared" si="0"/>
        <v>2136</v>
      </c>
      <c r="K48" s="18">
        <f t="shared" si="0"/>
        <v>2349</v>
      </c>
      <c r="L48" s="18">
        <f t="shared" si="0"/>
        <v>2115</v>
      </c>
      <c r="M48" s="59">
        <f t="shared" si="2"/>
        <v>0.61932650073206441</v>
      </c>
    </row>
    <row r="49" spans="1:13" ht="15" x14ac:dyDescent="0.3">
      <c r="A49" s="5" t="s">
        <v>56</v>
      </c>
      <c r="B49" s="6" t="s">
        <v>21</v>
      </c>
      <c r="C49" s="7" t="s">
        <v>22</v>
      </c>
      <c r="D49" s="18">
        <f t="shared" si="0"/>
        <v>288</v>
      </c>
      <c r="E49" s="18">
        <f t="shared" si="0"/>
        <v>347</v>
      </c>
      <c r="F49" s="18">
        <f t="shared" si="0"/>
        <v>399</v>
      </c>
      <c r="G49" s="18">
        <f t="shared" si="0"/>
        <v>347</v>
      </c>
      <c r="H49" s="18">
        <f t="shared" si="0"/>
        <v>349</v>
      </c>
      <c r="I49" s="18">
        <f t="shared" si="0"/>
        <v>333</v>
      </c>
      <c r="J49" s="18">
        <f t="shared" si="0"/>
        <v>352</v>
      </c>
      <c r="K49" s="18">
        <f t="shared" si="0"/>
        <v>367</v>
      </c>
      <c r="L49" s="18">
        <f t="shared" si="0"/>
        <v>319</v>
      </c>
      <c r="M49" s="59">
        <f t="shared" si="2"/>
        <v>9.3411420204978043E-2</v>
      </c>
    </row>
    <row r="50" spans="1:13" ht="15" x14ac:dyDescent="0.3">
      <c r="A50" s="8" t="s">
        <v>57</v>
      </c>
      <c r="B50" s="9" t="s">
        <v>30</v>
      </c>
      <c r="C50" s="10" t="s">
        <v>31</v>
      </c>
      <c r="D50" s="16">
        <f t="shared" ref="D50:L55" si="3">D38+D32+D26+D20+D14+D8+D2</f>
        <v>53189</v>
      </c>
      <c r="E50" s="16">
        <f t="shared" si="3"/>
        <v>55834</v>
      </c>
      <c r="F50" s="16">
        <f t="shared" si="3"/>
        <v>58623</v>
      </c>
      <c r="G50" s="16">
        <f t="shared" si="3"/>
        <v>61017</v>
      </c>
      <c r="H50" s="16">
        <f t="shared" si="3"/>
        <v>65396</v>
      </c>
      <c r="I50" s="16">
        <f t="shared" si="3"/>
        <v>67325</v>
      </c>
      <c r="J50" s="16">
        <f t="shared" si="3"/>
        <v>69680</v>
      </c>
      <c r="K50" s="16">
        <f t="shared" si="3"/>
        <v>71278</v>
      </c>
      <c r="L50" s="16">
        <f t="shared" si="3"/>
        <v>69004</v>
      </c>
    </row>
    <row r="51" spans="1:13" ht="15" x14ac:dyDescent="0.3">
      <c r="A51" s="2" t="s">
        <v>57</v>
      </c>
      <c r="B51" s="3" t="s">
        <v>13</v>
      </c>
      <c r="C51" s="4" t="s">
        <v>14</v>
      </c>
      <c r="D51" s="17">
        <f t="shared" ref="D51:E51" si="4">D39+D33+D27+D21+D15+D9+D3</f>
        <v>7047</v>
      </c>
      <c r="E51" s="17">
        <f t="shared" si="4"/>
        <v>8153</v>
      </c>
      <c r="F51" s="17">
        <f t="shared" si="3"/>
        <v>9025</v>
      </c>
      <c r="G51" s="17">
        <f t="shared" si="3"/>
        <v>9511</v>
      </c>
      <c r="H51" s="17">
        <f t="shared" si="3"/>
        <v>10039</v>
      </c>
      <c r="I51" s="17">
        <f t="shared" si="3"/>
        <v>10052</v>
      </c>
      <c r="J51" s="17">
        <f t="shared" si="3"/>
        <v>9778</v>
      </c>
      <c r="K51" s="17">
        <f t="shared" si="3"/>
        <v>9880</v>
      </c>
      <c r="L51" s="17">
        <f t="shared" si="3"/>
        <v>8420</v>
      </c>
    </row>
    <row r="52" spans="1:13" ht="15" x14ac:dyDescent="0.3">
      <c r="A52" s="5" t="s">
        <v>57</v>
      </c>
      <c r="B52" s="6" t="s">
        <v>15</v>
      </c>
      <c r="C52" s="7" t="s">
        <v>16</v>
      </c>
      <c r="D52" s="18">
        <f t="shared" si="3"/>
        <v>682</v>
      </c>
      <c r="E52" s="18">
        <f t="shared" si="3"/>
        <v>629</v>
      </c>
      <c r="F52" s="18">
        <f t="shared" si="3"/>
        <v>640</v>
      </c>
      <c r="G52" s="18">
        <f t="shared" si="3"/>
        <v>714</v>
      </c>
      <c r="H52" s="18">
        <f t="shared" si="3"/>
        <v>671</v>
      </c>
      <c r="I52" s="18">
        <f t="shared" si="3"/>
        <v>705</v>
      </c>
      <c r="J52" s="18">
        <f t="shared" si="3"/>
        <v>648</v>
      </c>
      <c r="K52" s="18">
        <f t="shared" si="3"/>
        <v>665</v>
      </c>
      <c r="L52" s="18">
        <f t="shared" si="3"/>
        <v>659</v>
      </c>
    </row>
    <row r="53" spans="1:13" ht="15" x14ac:dyDescent="0.3">
      <c r="A53" s="5" t="s">
        <v>57</v>
      </c>
      <c r="B53" s="6" t="s">
        <v>17</v>
      </c>
      <c r="C53" s="7" t="s">
        <v>18</v>
      </c>
      <c r="D53" s="18">
        <f t="shared" si="3"/>
        <v>938</v>
      </c>
      <c r="E53" s="18">
        <f t="shared" si="3"/>
        <v>1027</v>
      </c>
      <c r="F53" s="18">
        <f t="shared" si="3"/>
        <v>1103</v>
      </c>
      <c r="G53" s="18">
        <f t="shared" si="3"/>
        <v>1197</v>
      </c>
      <c r="H53" s="18">
        <f t="shared" si="3"/>
        <v>1293</v>
      </c>
      <c r="I53" s="18">
        <f t="shared" si="3"/>
        <v>1254</v>
      </c>
      <c r="J53" s="18">
        <f t="shared" si="3"/>
        <v>1228</v>
      </c>
      <c r="K53" s="18">
        <f t="shared" si="3"/>
        <v>1279</v>
      </c>
      <c r="L53" s="18">
        <f t="shared" si="3"/>
        <v>1212</v>
      </c>
    </row>
    <row r="54" spans="1:13" ht="15" x14ac:dyDescent="0.3">
      <c r="A54" s="5" t="s">
        <v>57</v>
      </c>
      <c r="B54" s="6" t="s">
        <v>19</v>
      </c>
      <c r="C54" s="7" t="s">
        <v>20</v>
      </c>
      <c r="D54" s="18">
        <f t="shared" si="3"/>
        <v>4746</v>
      </c>
      <c r="E54" s="18">
        <f t="shared" si="3"/>
        <v>5776</v>
      </c>
      <c r="F54" s="18">
        <f t="shared" si="3"/>
        <v>6465</v>
      </c>
      <c r="G54" s="18">
        <f t="shared" si="3"/>
        <v>6813</v>
      </c>
      <c r="H54" s="18">
        <f t="shared" si="3"/>
        <v>7241</v>
      </c>
      <c r="I54" s="18">
        <f t="shared" si="3"/>
        <v>7270</v>
      </c>
      <c r="J54" s="18">
        <f t="shared" si="3"/>
        <v>7053</v>
      </c>
      <c r="K54" s="18">
        <f t="shared" si="3"/>
        <v>7050</v>
      </c>
      <c r="L54" s="18">
        <f t="shared" si="3"/>
        <v>5742</v>
      </c>
    </row>
    <row r="55" spans="1:13" ht="15" x14ac:dyDescent="0.3">
      <c r="A55" s="5" t="s">
        <v>57</v>
      </c>
      <c r="B55" s="6" t="s">
        <v>21</v>
      </c>
      <c r="C55" s="7" t="s">
        <v>22</v>
      </c>
      <c r="D55" s="18">
        <f t="shared" si="3"/>
        <v>682</v>
      </c>
      <c r="E55" s="18">
        <f t="shared" si="3"/>
        <v>719</v>
      </c>
      <c r="F55" s="18">
        <f t="shared" si="3"/>
        <v>816</v>
      </c>
      <c r="G55" s="18">
        <f t="shared" si="3"/>
        <v>786</v>
      </c>
      <c r="H55" s="18">
        <f t="shared" si="3"/>
        <v>830</v>
      </c>
      <c r="I55" s="18">
        <f t="shared" si="3"/>
        <v>824</v>
      </c>
      <c r="J55" s="18">
        <f t="shared" si="3"/>
        <v>852</v>
      </c>
      <c r="K55" s="18">
        <f t="shared" si="3"/>
        <v>885</v>
      </c>
      <c r="L55" s="18">
        <f t="shared" si="3"/>
        <v>806</v>
      </c>
    </row>
    <row r="56" spans="1:13" ht="15" x14ac:dyDescent="0.3">
      <c r="A56" s="25" t="s">
        <v>55</v>
      </c>
      <c r="B56" s="25" t="s">
        <v>30</v>
      </c>
      <c r="C56" s="25" t="s">
        <v>31</v>
      </c>
      <c r="D56" s="19">
        <v>109196</v>
      </c>
      <c r="E56" s="19">
        <v>114658</v>
      </c>
      <c r="F56" s="19">
        <v>120082</v>
      </c>
      <c r="G56" s="19">
        <v>125032</v>
      </c>
      <c r="H56" s="19">
        <v>131144</v>
      </c>
      <c r="I56" s="19">
        <v>137163</v>
      </c>
      <c r="J56" s="19">
        <v>142316</v>
      </c>
      <c r="K56" s="23">
        <v>145969</v>
      </c>
      <c r="L56" s="23">
        <v>140282</v>
      </c>
    </row>
    <row r="57" spans="1:13" ht="15" x14ac:dyDescent="0.3">
      <c r="A57" s="12" t="s">
        <v>55</v>
      </c>
      <c r="B57" s="12" t="s">
        <v>13</v>
      </c>
      <c r="C57" s="12" t="s">
        <v>14</v>
      </c>
      <c r="D57" s="21">
        <v>15714</v>
      </c>
      <c r="E57" s="21">
        <v>17650</v>
      </c>
      <c r="F57" s="21">
        <v>19068</v>
      </c>
      <c r="G57" s="21">
        <v>20107</v>
      </c>
      <c r="H57" s="21">
        <v>20971</v>
      </c>
      <c r="I57" s="21">
        <v>22145</v>
      </c>
      <c r="J57" s="21">
        <v>22697</v>
      </c>
      <c r="K57" s="21">
        <v>22677</v>
      </c>
      <c r="L57" s="21">
        <v>19805</v>
      </c>
    </row>
    <row r="58" spans="1:13" ht="15" x14ac:dyDescent="0.3">
      <c r="A58" s="13" t="s">
        <v>55</v>
      </c>
      <c r="B58" s="13" t="s">
        <v>32</v>
      </c>
      <c r="C58" s="13" t="s">
        <v>33</v>
      </c>
      <c r="D58" s="22">
        <v>1707</v>
      </c>
      <c r="E58" s="22">
        <v>1691</v>
      </c>
      <c r="F58" s="22">
        <v>1605</v>
      </c>
      <c r="G58" s="22">
        <v>1654</v>
      </c>
      <c r="H58" s="22">
        <v>1640</v>
      </c>
      <c r="I58" s="22">
        <v>1700</v>
      </c>
      <c r="J58" s="22">
        <v>1746</v>
      </c>
      <c r="K58" s="22">
        <v>1838</v>
      </c>
      <c r="L58" s="22">
        <v>1767</v>
      </c>
    </row>
    <row r="59" spans="1:13" ht="15" x14ac:dyDescent="0.3">
      <c r="A59" s="13" t="s">
        <v>55</v>
      </c>
      <c r="B59" s="13" t="s">
        <v>34</v>
      </c>
      <c r="C59" s="13" t="s">
        <v>35</v>
      </c>
      <c r="D59" s="22">
        <v>297</v>
      </c>
      <c r="E59" s="22">
        <v>325</v>
      </c>
      <c r="F59" s="22">
        <v>353</v>
      </c>
      <c r="G59" s="22">
        <v>346</v>
      </c>
      <c r="H59" s="22">
        <v>369</v>
      </c>
      <c r="I59" s="22">
        <v>458</v>
      </c>
      <c r="J59" s="22">
        <v>418</v>
      </c>
      <c r="K59" s="22">
        <v>443</v>
      </c>
      <c r="L59" s="22">
        <v>394</v>
      </c>
    </row>
    <row r="60" spans="1:13" ht="15" x14ac:dyDescent="0.3">
      <c r="A60" s="13" t="s">
        <v>55</v>
      </c>
      <c r="B60" s="13" t="s">
        <v>36</v>
      </c>
      <c r="C60" s="13" t="s">
        <v>37</v>
      </c>
      <c r="D60" s="22">
        <v>752</v>
      </c>
      <c r="E60" s="22">
        <v>701</v>
      </c>
      <c r="F60" s="22">
        <v>750</v>
      </c>
      <c r="G60" s="22">
        <v>801</v>
      </c>
      <c r="H60" s="22">
        <v>923</v>
      </c>
      <c r="I60" s="22">
        <v>887</v>
      </c>
      <c r="J60" s="22">
        <v>897</v>
      </c>
      <c r="K60" s="22">
        <v>962</v>
      </c>
      <c r="L60" s="22">
        <v>925</v>
      </c>
    </row>
    <row r="61" spans="1:13" ht="15" x14ac:dyDescent="0.3">
      <c r="A61" s="13" t="s">
        <v>55</v>
      </c>
      <c r="B61" s="13" t="s">
        <v>38</v>
      </c>
      <c r="C61" s="13" t="s">
        <v>39</v>
      </c>
      <c r="D61" s="22">
        <v>427</v>
      </c>
      <c r="E61" s="22">
        <v>584</v>
      </c>
      <c r="F61" s="22">
        <v>656</v>
      </c>
      <c r="G61" s="22">
        <v>745</v>
      </c>
      <c r="H61" s="22">
        <v>719</v>
      </c>
      <c r="I61" s="22">
        <v>663</v>
      </c>
      <c r="J61" s="22">
        <v>715</v>
      </c>
      <c r="K61" s="22">
        <v>816</v>
      </c>
      <c r="L61" s="22">
        <v>791</v>
      </c>
    </row>
    <row r="62" spans="1:13" ht="15" x14ac:dyDescent="0.3">
      <c r="A62" s="13" t="s">
        <v>55</v>
      </c>
      <c r="B62" s="13" t="s">
        <v>40</v>
      </c>
      <c r="C62" s="13" t="s">
        <v>41</v>
      </c>
      <c r="D62" s="22">
        <v>89</v>
      </c>
      <c r="E62" s="22">
        <v>78</v>
      </c>
      <c r="F62" s="22">
        <v>85</v>
      </c>
      <c r="G62" s="22">
        <v>99</v>
      </c>
      <c r="H62" s="22">
        <v>109</v>
      </c>
      <c r="I62" s="22">
        <v>108</v>
      </c>
      <c r="J62" s="22">
        <v>103</v>
      </c>
      <c r="K62" s="22">
        <v>110</v>
      </c>
      <c r="L62" s="22">
        <v>119</v>
      </c>
    </row>
    <row r="63" spans="1:13" ht="15" x14ac:dyDescent="0.3">
      <c r="A63" s="13" t="s">
        <v>55</v>
      </c>
      <c r="B63" s="13" t="s">
        <v>42</v>
      </c>
      <c r="C63" s="13" t="s">
        <v>43</v>
      </c>
      <c r="D63" s="22">
        <v>1335</v>
      </c>
      <c r="E63" s="22">
        <v>1491</v>
      </c>
      <c r="F63" s="22">
        <v>1471</v>
      </c>
      <c r="G63" s="22">
        <v>1676</v>
      </c>
      <c r="H63" s="22">
        <v>1757</v>
      </c>
      <c r="I63" s="22">
        <v>1750</v>
      </c>
      <c r="J63" s="22">
        <v>1787</v>
      </c>
      <c r="K63" s="22">
        <v>1888</v>
      </c>
      <c r="L63" s="22">
        <v>1804</v>
      </c>
    </row>
    <row r="64" spans="1:13" ht="15" x14ac:dyDescent="0.3">
      <c r="A64" s="13" t="s">
        <v>55</v>
      </c>
      <c r="B64" s="13" t="s">
        <v>44</v>
      </c>
      <c r="C64" s="13" t="s">
        <v>45</v>
      </c>
      <c r="D64" s="22">
        <v>2979</v>
      </c>
      <c r="E64" s="22">
        <v>3305</v>
      </c>
      <c r="F64" s="22">
        <v>3704</v>
      </c>
      <c r="G64" s="22">
        <v>3457</v>
      </c>
      <c r="H64" s="22">
        <v>3414</v>
      </c>
      <c r="I64" s="22">
        <v>3412</v>
      </c>
      <c r="J64" s="22">
        <v>3545</v>
      </c>
      <c r="K64" s="22">
        <v>3785</v>
      </c>
      <c r="L64" s="22">
        <v>3442</v>
      </c>
    </row>
    <row r="65" spans="1:12" ht="15" x14ac:dyDescent="0.3">
      <c r="A65" s="13" t="s">
        <v>55</v>
      </c>
      <c r="B65" s="13" t="s">
        <v>46</v>
      </c>
      <c r="C65" s="13" t="s">
        <v>47</v>
      </c>
      <c r="D65" s="22">
        <v>452</v>
      </c>
      <c r="E65" s="22">
        <v>552</v>
      </c>
      <c r="F65" s="22">
        <v>569</v>
      </c>
      <c r="G65" s="22">
        <v>482</v>
      </c>
      <c r="H65" s="22">
        <v>621</v>
      </c>
      <c r="I65" s="22">
        <v>699</v>
      </c>
      <c r="J65" s="22">
        <v>712</v>
      </c>
      <c r="K65" s="22">
        <v>725</v>
      </c>
      <c r="L65" s="22">
        <v>642</v>
      </c>
    </row>
    <row r="66" spans="1:12" ht="15" x14ac:dyDescent="0.3">
      <c r="A66" s="13" t="s">
        <v>55</v>
      </c>
      <c r="B66" s="13" t="s">
        <v>48</v>
      </c>
      <c r="C66" s="13" t="s">
        <v>49</v>
      </c>
      <c r="D66" s="22">
        <v>513</v>
      </c>
      <c r="E66" s="22">
        <v>461</v>
      </c>
      <c r="F66" s="22">
        <v>540</v>
      </c>
      <c r="G66" s="22">
        <v>518</v>
      </c>
      <c r="H66" s="22">
        <v>557</v>
      </c>
      <c r="I66" s="22">
        <v>516</v>
      </c>
      <c r="J66" s="22">
        <v>550</v>
      </c>
      <c r="K66" s="22">
        <v>533</v>
      </c>
      <c r="L66" s="22">
        <v>476</v>
      </c>
    </row>
    <row r="67" spans="1:12" ht="15" x14ac:dyDescent="0.3">
      <c r="A67" s="13" t="s">
        <v>55</v>
      </c>
      <c r="B67" s="13" t="s">
        <v>50</v>
      </c>
      <c r="C67" s="13" t="s">
        <v>51</v>
      </c>
      <c r="D67" s="22">
        <v>2101</v>
      </c>
      <c r="E67" s="22">
        <v>2172</v>
      </c>
      <c r="F67" s="22">
        <v>2038</v>
      </c>
      <c r="G67" s="22">
        <v>2154</v>
      </c>
      <c r="H67" s="22">
        <v>1955</v>
      </c>
      <c r="I67" s="22">
        <v>2262</v>
      </c>
      <c r="J67" s="22">
        <v>2522</v>
      </c>
      <c r="K67" s="22">
        <v>2262</v>
      </c>
      <c r="L67" s="22">
        <v>1821</v>
      </c>
    </row>
    <row r="68" spans="1:12" ht="15" x14ac:dyDescent="0.3">
      <c r="A68" s="13" t="s">
        <v>55</v>
      </c>
      <c r="B68" s="13" t="s">
        <v>52</v>
      </c>
      <c r="C68" s="13" t="s">
        <v>53</v>
      </c>
      <c r="D68" s="22">
        <v>3808</v>
      </c>
      <c r="E68" s="22">
        <v>4993</v>
      </c>
      <c r="F68" s="22">
        <v>5828</v>
      </c>
      <c r="G68" s="22">
        <v>6769</v>
      </c>
      <c r="H68" s="22">
        <v>7409</v>
      </c>
      <c r="I68" s="22">
        <v>8126</v>
      </c>
      <c r="J68" s="22">
        <v>8078</v>
      </c>
      <c r="K68" s="22">
        <v>7643</v>
      </c>
      <c r="L68" s="22">
        <v>6053</v>
      </c>
    </row>
    <row r="69" spans="1:12" ht="15" x14ac:dyDescent="0.3">
      <c r="A69" s="13" t="s">
        <v>55</v>
      </c>
      <c r="B69" s="13" t="s">
        <v>21</v>
      </c>
      <c r="C69" s="13" t="s">
        <v>22</v>
      </c>
      <c r="D69" s="22">
        <v>1253</v>
      </c>
      <c r="E69" s="22">
        <v>1297</v>
      </c>
      <c r="F69" s="22">
        <v>1469</v>
      </c>
      <c r="G69" s="22">
        <v>1405</v>
      </c>
      <c r="H69" s="22">
        <v>1497</v>
      </c>
      <c r="I69" s="22">
        <v>1566</v>
      </c>
      <c r="J69" s="22">
        <v>1625</v>
      </c>
      <c r="K69" s="22">
        <v>1672</v>
      </c>
      <c r="L69" s="22">
        <v>1572</v>
      </c>
    </row>
    <row r="70" spans="1:12" s="25" customFormat="1" ht="15" x14ac:dyDescent="0.3">
      <c r="A70" s="25" t="s">
        <v>54</v>
      </c>
      <c r="B70" s="25" t="s">
        <v>30</v>
      </c>
      <c r="C70" s="25" t="s">
        <v>31</v>
      </c>
      <c r="D70" s="25">
        <v>1309394</v>
      </c>
      <c r="E70" s="25">
        <v>1364523</v>
      </c>
      <c r="F70" s="25">
        <v>1433001</v>
      </c>
      <c r="G70" s="25">
        <v>1488257</v>
      </c>
      <c r="H70" s="25">
        <v>1552839</v>
      </c>
      <c r="I70" s="25">
        <v>1612495</v>
      </c>
      <c r="J70" s="25">
        <v>1669550</v>
      </c>
      <c r="K70" s="25">
        <v>1735881</v>
      </c>
      <c r="L70" s="25">
        <v>1682752</v>
      </c>
    </row>
    <row r="71" spans="1:12" ht="15" x14ac:dyDescent="0.3">
      <c r="A71" s="12" t="s">
        <v>54</v>
      </c>
      <c r="B71" s="12" t="s">
        <v>13</v>
      </c>
      <c r="C71" s="12" t="s">
        <v>14</v>
      </c>
      <c r="D71" s="21">
        <v>132479</v>
      </c>
      <c r="E71" s="21">
        <v>141238</v>
      </c>
      <c r="F71" s="21">
        <v>144987</v>
      </c>
      <c r="G71" s="21">
        <v>147169</v>
      </c>
      <c r="H71" s="21">
        <v>150505</v>
      </c>
      <c r="I71" s="21">
        <v>156564</v>
      </c>
      <c r="J71" s="21">
        <v>160570</v>
      </c>
      <c r="K71" s="21">
        <v>167186</v>
      </c>
      <c r="L71" s="21">
        <v>156044</v>
      </c>
    </row>
    <row r="72" spans="1:12" ht="15" x14ac:dyDescent="0.3">
      <c r="A72" s="13" t="s">
        <v>54</v>
      </c>
      <c r="B72" s="13" t="s">
        <v>32</v>
      </c>
      <c r="C72" s="13" t="s">
        <v>33</v>
      </c>
      <c r="D72" s="22">
        <v>19897</v>
      </c>
      <c r="E72" s="22">
        <v>21031</v>
      </c>
      <c r="F72" s="22">
        <v>20954</v>
      </c>
      <c r="G72" s="22">
        <v>21008</v>
      </c>
      <c r="H72" s="22">
        <v>20228</v>
      </c>
      <c r="I72" s="22">
        <v>21630</v>
      </c>
      <c r="J72" s="22">
        <v>22588</v>
      </c>
      <c r="K72" s="22">
        <v>23307</v>
      </c>
      <c r="L72" s="22">
        <v>23096</v>
      </c>
    </row>
    <row r="73" spans="1:12" ht="15" x14ac:dyDescent="0.3">
      <c r="A73" s="13" t="s">
        <v>54</v>
      </c>
      <c r="B73" s="13" t="s">
        <v>34</v>
      </c>
      <c r="C73" s="13" t="s">
        <v>35</v>
      </c>
      <c r="D73" s="22">
        <v>4207</v>
      </c>
      <c r="E73" s="22">
        <v>4515</v>
      </c>
      <c r="F73" s="22">
        <v>5031</v>
      </c>
      <c r="G73" s="22">
        <v>4996</v>
      </c>
      <c r="H73" s="22">
        <v>4876</v>
      </c>
      <c r="I73" s="22">
        <v>5724</v>
      </c>
      <c r="J73" s="22">
        <v>5747</v>
      </c>
      <c r="K73" s="22">
        <v>6014</v>
      </c>
      <c r="L73" s="22">
        <v>5657</v>
      </c>
    </row>
    <row r="74" spans="1:12" ht="15" x14ac:dyDescent="0.3">
      <c r="A74" s="13" t="s">
        <v>54</v>
      </c>
      <c r="B74" s="13" t="s">
        <v>36</v>
      </c>
      <c r="C74" s="13" t="s">
        <v>37</v>
      </c>
      <c r="D74" s="22">
        <v>9847</v>
      </c>
      <c r="E74" s="22">
        <v>9380</v>
      </c>
      <c r="F74" s="22">
        <v>9967</v>
      </c>
      <c r="G74" s="22">
        <v>9727</v>
      </c>
      <c r="H74" s="22">
        <v>10811</v>
      </c>
      <c r="I74" s="22">
        <v>10444</v>
      </c>
      <c r="J74" s="22">
        <v>10443</v>
      </c>
      <c r="K74" s="22">
        <v>10919</v>
      </c>
      <c r="L74" s="22">
        <v>10024</v>
      </c>
    </row>
    <row r="75" spans="1:12" ht="15" x14ac:dyDescent="0.3">
      <c r="A75" s="13" t="s">
        <v>54</v>
      </c>
      <c r="B75" s="13" t="s">
        <v>38</v>
      </c>
      <c r="C75" s="13" t="s">
        <v>39</v>
      </c>
      <c r="D75" s="22">
        <v>8582</v>
      </c>
      <c r="E75" s="22">
        <v>10792</v>
      </c>
      <c r="F75" s="22">
        <v>11310</v>
      </c>
      <c r="G75" s="22">
        <v>12997</v>
      </c>
      <c r="H75" s="22">
        <v>12275</v>
      </c>
      <c r="I75" s="22">
        <v>11923</v>
      </c>
      <c r="J75" s="22">
        <v>12232</v>
      </c>
      <c r="K75" s="22">
        <v>13677</v>
      </c>
      <c r="L75" s="22">
        <v>13403</v>
      </c>
    </row>
    <row r="76" spans="1:12" ht="15" x14ac:dyDescent="0.3">
      <c r="A76" s="13" t="s">
        <v>54</v>
      </c>
      <c r="B76" s="13" t="s">
        <v>40</v>
      </c>
      <c r="C76" s="13" t="s">
        <v>41</v>
      </c>
      <c r="D76" s="22">
        <v>10964</v>
      </c>
      <c r="E76" s="22">
        <v>10157</v>
      </c>
      <c r="F76" s="22">
        <v>9843</v>
      </c>
      <c r="G76" s="22">
        <v>10105</v>
      </c>
      <c r="H76" s="22">
        <v>11310</v>
      </c>
      <c r="I76" s="22">
        <v>11141</v>
      </c>
      <c r="J76" s="22">
        <v>10930</v>
      </c>
      <c r="K76" s="22">
        <v>11624</v>
      </c>
      <c r="L76" s="22">
        <v>12949</v>
      </c>
    </row>
    <row r="77" spans="1:12" ht="15" x14ac:dyDescent="0.3">
      <c r="A77" s="13" t="s">
        <v>54</v>
      </c>
      <c r="B77" s="13" t="s">
        <v>42</v>
      </c>
      <c r="C77" s="13" t="s">
        <v>43</v>
      </c>
      <c r="D77" s="22">
        <v>9782</v>
      </c>
      <c r="E77" s="22">
        <v>10630</v>
      </c>
      <c r="F77" s="22">
        <v>10708</v>
      </c>
      <c r="G77" s="22">
        <v>11807</v>
      </c>
      <c r="H77" s="22">
        <v>11727</v>
      </c>
      <c r="I77" s="22">
        <v>11612</v>
      </c>
      <c r="J77" s="22">
        <v>11724</v>
      </c>
      <c r="K77" s="22">
        <v>12463</v>
      </c>
      <c r="L77" s="22">
        <v>11910</v>
      </c>
    </row>
    <row r="78" spans="1:12" ht="15" x14ac:dyDescent="0.3">
      <c r="A78" s="13" t="s">
        <v>54</v>
      </c>
      <c r="B78" s="13" t="s">
        <v>44</v>
      </c>
      <c r="C78" s="13" t="s">
        <v>45</v>
      </c>
      <c r="D78" s="22">
        <v>15561</v>
      </c>
      <c r="E78" s="22">
        <v>16738</v>
      </c>
      <c r="F78" s="22">
        <v>17489</v>
      </c>
      <c r="G78" s="22">
        <v>16552</v>
      </c>
      <c r="H78" s="22">
        <v>16505</v>
      </c>
      <c r="I78" s="22">
        <v>16835</v>
      </c>
      <c r="J78" s="22">
        <v>17735</v>
      </c>
      <c r="K78" s="22">
        <v>19075</v>
      </c>
      <c r="L78" s="22">
        <v>18136</v>
      </c>
    </row>
    <row r="79" spans="1:12" ht="15" x14ac:dyDescent="0.3">
      <c r="A79" s="13" t="s">
        <v>54</v>
      </c>
      <c r="B79" s="13" t="s">
        <v>46</v>
      </c>
      <c r="C79" s="13" t="s">
        <v>47</v>
      </c>
      <c r="D79" s="22">
        <v>8835</v>
      </c>
      <c r="E79" s="22">
        <v>9183</v>
      </c>
      <c r="F79" s="22">
        <v>9070</v>
      </c>
      <c r="G79" s="22">
        <v>8579</v>
      </c>
      <c r="H79" s="22">
        <v>9516</v>
      </c>
      <c r="I79" s="22">
        <v>10078</v>
      </c>
      <c r="J79" s="22">
        <v>10441</v>
      </c>
      <c r="K79" s="22">
        <v>11025</v>
      </c>
      <c r="L79" s="22">
        <v>10185</v>
      </c>
    </row>
    <row r="80" spans="1:12" ht="15" x14ac:dyDescent="0.3">
      <c r="A80" s="13" t="s">
        <v>54</v>
      </c>
      <c r="B80" s="13" t="s">
        <v>48</v>
      </c>
      <c r="C80" s="13" t="s">
        <v>49</v>
      </c>
      <c r="D80" s="22">
        <v>3787</v>
      </c>
      <c r="E80" s="22">
        <v>3619</v>
      </c>
      <c r="F80" s="22">
        <v>3980</v>
      </c>
      <c r="G80" s="22">
        <v>3726</v>
      </c>
      <c r="H80" s="22">
        <v>4004</v>
      </c>
      <c r="I80" s="22">
        <v>4135</v>
      </c>
      <c r="J80" s="22">
        <v>4084</v>
      </c>
      <c r="K80" s="22">
        <v>4210</v>
      </c>
      <c r="L80" s="22">
        <v>3922</v>
      </c>
    </row>
    <row r="81" spans="1:12" ht="15" x14ac:dyDescent="0.3">
      <c r="A81" s="13" t="s">
        <v>54</v>
      </c>
      <c r="B81" s="13" t="s">
        <v>50</v>
      </c>
      <c r="C81" s="13" t="s">
        <v>51</v>
      </c>
      <c r="D81" s="22">
        <v>12160</v>
      </c>
      <c r="E81" s="22">
        <v>13243</v>
      </c>
      <c r="F81" s="22">
        <v>13076</v>
      </c>
      <c r="G81" s="22">
        <v>12834</v>
      </c>
      <c r="H81" s="22">
        <v>12107</v>
      </c>
      <c r="I81" s="22">
        <v>13045</v>
      </c>
      <c r="J81" s="22">
        <v>14100</v>
      </c>
      <c r="K81" s="22">
        <v>13201</v>
      </c>
      <c r="L81" s="22">
        <v>10776</v>
      </c>
    </row>
    <row r="82" spans="1:12" ht="15" x14ac:dyDescent="0.3">
      <c r="A82" s="13" t="s">
        <v>54</v>
      </c>
      <c r="B82" s="13" t="s">
        <v>52</v>
      </c>
      <c r="C82" s="13" t="s">
        <v>53</v>
      </c>
      <c r="D82" s="22">
        <v>17218</v>
      </c>
      <c r="E82" s="22">
        <v>19763</v>
      </c>
      <c r="F82" s="22">
        <v>20861</v>
      </c>
      <c r="G82" s="22">
        <v>22336</v>
      </c>
      <c r="H82" s="22">
        <v>24142</v>
      </c>
      <c r="I82" s="22">
        <v>26036</v>
      </c>
      <c r="J82" s="22">
        <v>25851</v>
      </c>
      <c r="K82" s="22">
        <v>26562</v>
      </c>
      <c r="L82" s="22">
        <v>21361</v>
      </c>
    </row>
    <row r="83" spans="1:12" ht="15" x14ac:dyDescent="0.3">
      <c r="A83" s="13" t="s">
        <v>54</v>
      </c>
      <c r="B83" s="13" t="s">
        <v>21</v>
      </c>
      <c r="C83" s="13" t="s">
        <v>22</v>
      </c>
      <c r="D83" s="22">
        <v>11640</v>
      </c>
      <c r="E83" s="22">
        <v>12186</v>
      </c>
      <c r="F83" s="22">
        <v>12698</v>
      </c>
      <c r="G83" s="22">
        <v>12502</v>
      </c>
      <c r="H83" s="22">
        <v>13005</v>
      </c>
      <c r="I83" s="22">
        <v>13962</v>
      </c>
      <c r="J83" s="22">
        <v>14695</v>
      </c>
      <c r="K83" s="22">
        <v>15110</v>
      </c>
      <c r="L83" s="22">
        <v>14625</v>
      </c>
    </row>
    <row r="84" spans="1:12" ht="15" x14ac:dyDescent="0.3">
      <c r="A84" s="11" t="s">
        <v>29</v>
      </c>
      <c r="B84" s="11" t="s">
        <v>30</v>
      </c>
      <c r="C84" s="11" t="s">
        <v>31</v>
      </c>
      <c r="D84" s="19">
        <v>1539250</v>
      </c>
      <c r="E84" s="19">
        <v>1601614</v>
      </c>
      <c r="F84" s="19">
        <v>1674387</v>
      </c>
      <c r="G84" s="19">
        <v>1727643</v>
      </c>
      <c r="H84" s="19">
        <v>1799292</v>
      </c>
      <c r="I84" s="19">
        <v>1872421</v>
      </c>
      <c r="J84" s="19">
        <v>1942619</v>
      </c>
      <c r="K84" s="20">
        <v>2017344</v>
      </c>
      <c r="L84" s="20">
        <v>1949605</v>
      </c>
    </row>
    <row r="85" spans="1:12" ht="15" x14ac:dyDescent="0.3">
      <c r="A85" s="12" t="s">
        <v>29</v>
      </c>
      <c r="B85" s="12" t="s">
        <v>13</v>
      </c>
      <c r="C85" s="12" t="s">
        <v>14</v>
      </c>
      <c r="D85" s="21">
        <v>159998</v>
      </c>
      <c r="E85" s="21">
        <v>170452</v>
      </c>
      <c r="F85" s="21">
        <v>174971</v>
      </c>
      <c r="G85" s="21">
        <v>178298</v>
      </c>
      <c r="H85" s="21">
        <v>181400</v>
      </c>
      <c r="I85" s="21">
        <v>187644</v>
      </c>
      <c r="J85" s="21">
        <v>192367</v>
      </c>
      <c r="K85" s="21">
        <v>200263</v>
      </c>
      <c r="L85" s="21">
        <v>186948</v>
      </c>
    </row>
    <row r="86" spans="1:12" ht="15" x14ac:dyDescent="0.3">
      <c r="A86" s="13" t="s">
        <v>29</v>
      </c>
      <c r="B86" s="13" t="s">
        <v>32</v>
      </c>
      <c r="C86" s="13" t="s">
        <v>33</v>
      </c>
      <c r="D86" s="22">
        <v>26540</v>
      </c>
      <c r="E86" s="22">
        <v>28115</v>
      </c>
      <c r="F86" s="22">
        <v>28053</v>
      </c>
      <c r="G86" s="22">
        <v>28774</v>
      </c>
      <c r="H86" s="22">
        <v>27260</v>
      </c>
      <c r="I86" s="22">
        <v>28805</v>
      </c>
      <c r="J86" s="22">
        <v>29925</v>
      </c>
      <c r="K86" s="22">
        <v>30625</v>
      </c>
      <c r="L86" s="22">
        <v>29928</v>
      </c>
    </row>
    <row r="87" spans="1:12" ht="15" x14ac:dyDescent="0.3">
      <c r="A87" s="13" t="s">
        <v>29</v>
      </c>
      <c r="B87" s="13" t="s">
        <v>34</v>
      </c>
      <c r="C87" s="13" t="s">
        <v>35</v>
      </c>
      <c r="D87" s="22">
        <v>4957</v>
      </c>
      <c r="E87" s="22">
        <v>5259</v>
      </c>
      <c r="F87" s="22">
        <v>5860</v>
      </c>
      <c r="G87" s="22">
        <v>5835</v>
      </c>
      <c r="H87" s="22">
        <v>5679</v>
      </c>
      <c r="I87" s="22">
        <v>6697</v>
      </c>
      <c r="J87" s="22">
        <v>6728</v>
      </c>
      <c r="K87" s="22">
        <v>7051</v>
      </c>
      <c r="L87" s="22">
        <v>6629</v>
      </c>
    </row>
    <row r="88" spans="1:12" ht="15" x14ac:dyDescent="0.3">
      <c r="A88" s="13" t="s">
        <v>29</v>
      </c>
      <c r="B88" s="13" t="s">
        <v>36</v>
      </c>
      <c r="C88" s="13" t="s">
        <v>37</v>
      </c>
      <c r="D88" s="22">
        <v>11671</v>
      </c>
      <c r="E88" s="22">
        <v>11104</v>
      </c>
      <c r="F88" s="22">
        <v>11902</v>
      </c>
      <c r="G88" s="22">
        <v>11728</v>
      </c>
      <c r="H88" s="22">
        <v>13147</v>
      </c>
      <c r="I88" s="22">
        <v>12621</v>
      </c>
      <c r="J88" s="22">
        <v>12614</v>
      </c>
      <c r="K88" s="22">
        <v>13260</v>
      </c>
      <c r="L88" s="22">
        <v>12210</v>
      </c>
    </row>
    <row r="89" spans="1:12" ht="15" x14ac:dyDescent="0.3">
      <c r="A89" s="13" t="s">
        <v>29</v>
      </c>
      <c r="B89" s="13" t="s">
        <v>38</v>
      </c>
      <c r="C89" s="13" t="s">
        <v>39</v>
      </c>
      <c r="D89" s="22">
        <v>10050</v>
      </c>
      <c r="E89" s="22">
        <v>12557</v>
      </c>
      <c r="F89" s="22">
        <v>13084</v>
      </c>
      <c r="G89" s="22">
        <v>15515</v>
      </c>
      <c r="H89" s="22">
        <v>14779</v>
      </c>
      <c r="I89" s="22">
        <v>14344</v>
      </c>
      <c r="J89" s="22">
        <v>14425</v>
      </c>
      <c r="K89" s="22">
        <v>16163</v>
      </c>
      <c r="L89" s="22">
        <v>15780</v>
      </c>
    </row>
    <row r="90" spans="1:12" ht="15" x14ac:dyDescent="0.3">
      <c r="A90" s="13" t="s">
        <v>29</v>
      </c>
      <c r="B90" s="13" t="s">
        <v>40</v>
      </c>
      <c r="C90" s="13" t="s">
        <v>41</v>
      </c>
      <c r="D90" s="22">
        <v>12401</v>
      </c>
      <c r="E90" s="22">
        <v>11560</v>
      </c>
      <c r="F90" s="22">
        <v>11263</v>
      </c>
      <c r="G90" s="22">
        <v>11665</v>
      </c>
      <c r="H90" s="22">
        <v>13036</v>
      </c>
      <c r="I90" s="22">
        <v>12934</v>
      </c>
      <c r="J90" s="22">
        <v>12903</v>
      </c>
      <c r="K90" s="22">
        <v>13549</v>
      </c>
      <c r="L90" s="22">
        <v>15190</v>
      </c>
    </row>
    <row r="91" spans="1:12" ht="15" x14ac:dyDescent="0.3">
      <c r="A91" s="13" t="s">
        <v>29</v>
      </c>
      <c r="B91" s="13" t="s">
        <v>42</v>
      </c>
      <c r="C91" s="13" t="s">
        <v>43</v>
      </c>
      <c r="D91" s="22">
        <v>11673</v>
      </c>
      <c r="E91" s="22">
        <v>12737</v>
      </c>
      <c r="F91" s="22">
        <v>12754</v>
      </c>
      <c r="G91" s="22">
        <v>13989</v>
      </c>
      <c r="H91" s="22">
        <v>13830</v>
      </c>
      <c r="I91" s="22">
        <v>13531</v>
      </c>
      <c r="J91" s="22">
        <v>13658</v>
      </c>
      <c r="K91" s="22">
        <v>14582</v>
      </c>
      <c r="L91" s="22">
        <v>13968</v>
      </c>
    </row>
    <row r="92" spans="1:12" ht="15" x14ac:dyDescent="0.3">
      <c r="A92" s="13" t="s">
        <v>29</v>
      </c>
      <c r="B92" s="13" t="s">
        <v>44</v>
      </c>
      <c r="C92" s="13" t="s">
        <v>45</v>
      </c>
      <c r="D92" s="22">
        <v>18569</v>
      </c>
      <c r="E92" s="22">
        <v>19962</v>
      </c>
      <c r="F92" s="22">
        <v>20870</v>
      </c>
      <c r="G92" s="22">
        <v>19791</v>
      </c>
      <c r="H92" s="22">
        <v>19667</v>
      </c>
      <c r="I92" s="22">
        <v>19761</v>
      </c>
      <c r="J92" s="22">
        <v>20797</v>
      </c>
      <c r="K92" s="22">
        <v>22482</v>
      </c>
      <c r="L92" s="22">
        <v>21371</v>
      </c>
    </row>
    <row r="93" spans="1:12" ht="15" x14ac:dyDescent="0.3">
      <c r="A93" s="13" t="s">
        <v>29</v>
      </c>
      <c r="B93" s="13" t="s">
        <v>46</v>
      </c>
      <c r="C93" s="13" t="s">
        <v>47</v>
      </c>
      <c r="D93" s="22">
        <v>10964</v>
      </c>
      <c r="E93" s="22">
        <v>11221</v>
      </c>
      <c r="F93" s="22">
        <v>11156</v>
      </c>
      <c r="G93" s="22">
        <v>10621</v>
      </c>
      <c r="H93" s="22">
        <v>11925</v>
      </c>
      <c r="I93" s="22">
        <v>12684</v>
      </c>
      <c r="J93" s="22">
        <v>13186</v>
      </c>
      <c r="K93" s="22">
        <v>13953</v>
      </c>
      <c r="L93" s="22">
        <v>12809</v>
      </c>
    </row>
    <row r="94" spans="1:12" ht="15" x14ac:dyDescent="0.3">
      <c r="A94" s="13" t="s">
        <v>29</v>
      </c>
      <c r="B94" s="13" t="s">
        <v>48</v>
      </c>
      <c r="C94" s="13" t="s">
        <v>49</v>
      </c>
      <c r="D94" s="22">
        <v>4567</v>
      </c>
      <c r="E94" s="22">
        <v>4385</v>
      </c>
      <c r="F94" s="22">
        <v>4812</v>
      </c>
      <c r="G94" s="22">
        <v>4429</v>
      </c>
      <c r="H94" s="22">
        <v>4688</v>
      </c>
      <c r="I94" s="22">
        <v>4808</v>
      </c>
      <c r="J94" s="22">
        <v>4733</v>
      </c>
      <c r="K94" s="22">
        <v>4975</v>
      </c>
      <c r="L94" s="22">
        <v>4695</v>
      </c>
    </row>
    <row r="95" spans="1:12" ht="15" x14ac:dyDescent="0.3">
      <c r="A95" s="13" t="s">
        <v>29</v>
      </c>
      <c r="B95" s="13" t="s">
        <v>50</v>
      </c>
      <c r="C95" s="13" t="s">
        <v>51</v>
      </c>
      <c r="D95" s="22">
        <v>13857</v>
      </c>
      <c r="E95" s="22">
        <v>15187</v>
      </c>
      <c r="F95" s="22">
        <v>15071</v>
      </c>
      <c r="G95" s="22">
        <v>14792</v>
      </c>
      <c r="H95" s="22">
        <v>13950</v>
      </c>
      <c r="I95" s="22">
        <v>14893</v>
      </c>
      <c r="J95" s="22">
        <v>16118</v>
      </c>
      <c r="K95" s="22">
        <v>15078</v>
      </c>
      <c r="L95" s="22">
        <v>12358</v>
      </c>
    </row>
    <row r="96" spans="1:12" ht="15" x14ac:dyDescent="0.3">
      <c r="A96" s="13" t="s">
        <v>29</v>
      </c>
      <c r="B96" s="13" t="s">
        <v>52</v>
      </c>
      <c r="C96" s="13" t="s">
        <v>53</v>
      </c>
      <c r="D96" s="22">
        <v>19708</v>
      </c>
      <c r="E96" s="22">
        <v>22593</v>
      </c>
      <c r="F96" s="22">
        <v>23654</v>
      </c>
      <c r="G96" s="22">
        <v>25205</v>
      </c>
      <c r="H96" s="22">
        <v>27061</v>
      </c>
      <c r="I96" s="22">
        <v>29179</v>
      </c>
      <c r="J96" s="22">
        <v>29121</v>
      </c>
      <c r="K96" s="22">
        <v>29929</v>
      </c>
      <c r="L96" s="22">
        <v>24017</v>
      </c>
    </row>
    <row r="97" spans="1:12" ht="15" x14ac:dyDescent="0.3">
      <c r="A97" s="13" t="s">
        <v>29</v>
      </c>
      <c r="B97" s="13" t="s">
        <v>21</v>
      </c>
      <c r="C97" s="13" t="s">
        <v>22</v>
      </c>
      <c r="D97" s="22">
        <v>15041</v>
      </c>
      <c r="E97" s="22">
        <v>15772</v>
      </c>
      <c r="F97" s="22">
        <v>16492</v>
      </c>
      <c r="G97" s="22">
        <v>15954</v>
      </c>
      <c r="H97" s="22">
        <v>16378</v>
      </c>
      <c r="I97" s="22">
        <v>17387</v>
      </c>
      <c r="J97" s="22">
        <v>18159</v>
      </c>
      <c r="K97" s="22">
        <v>18616</v>
      </c>
      <c r="L97" s="22">
        <v>17993</v>
      </c>
    </row>
    <row r="102" spans="1:12" x14ac:dyDescent="0.3">
      <c r="A102" s="24"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E55E-40B6-4A9A-A519-91C069A1B69C}">
  <dimension ref="A1:D11"/>
  <sheetViews>
    <sheetView workbookViewId="0">
      <selection activeCell="A11" sqref="A11"/>
    </sheetView>
  </sheetViews>
  <sheetFormatPr defaultRowHeight="14.4" x14ac:dyDescent="0.3"/>
  <cols>
    <col min="1" max="1" width="17.109375" style="24" bestFit="1" customWidth="1"/>
    <col min="2" max="2" width="16.33203125" style="24" bestFit="1" customWidth="1"/>
    <col min="3" max="3" width="20.21875" style="24" bestFit="1" customWidth="1"/>
    <col min="4" max="4" width="12.33203125" style="15" bestFit="1" customWidth="1"/>
    <col min="5" max="16384" width="8.88671875" style="15"/>
  </cols>
  <sheetData>
    <row r="1" spans="1:4" ht="15.6" x14ac:dyDescent="0.3">
      <c r="A1" s="1" t="s">
        <v>0</v>
      </c>
      <c r="B1" s="1" t="s">
        <v>1</v>
      </c>
      <c r="C1" s="1" t="s">
        <v>2</v>
      </c>
      <c r="D1" s="14">
        <v>2020</v>
      </c>
    </row>
    <row r="2" spans="1:4" ht="15" x14ac:dyDescent="0.3">
      <c r="A2" s="2" t="s">
        <v>56</v>
      </c>
      <c r="B2" s="3" t="s">
        <v>13</v>
      </c>
      <c r="C2" s="4" t="s">
        <v>14</v>
      </c>
      <c r="D2" s="17">
        <v>3415</v>
      </c>
    </row>
    <row r="3" spans="1:4" ht="15" x14ac:dyDescent="0.3">
      <c r="A3" s="2" t="s">
        <v>57</v>
      </c>
      <c r="B3" s="3" t="s">
        <v>13</v>
      </c>
      <c r="C3" s="4" t="s">
        <v>14</v>
      </c>
      <c r="D3" s="17">
        <v>8420</v>
      </c>
    </row>
    <row r="4" spans="1:4" ht="15" x14ac:dyDescent="0.3">
      <c r="A4" s="12" t="s">
        <v>55</v>
      </c>
      <c r="B4" s="12" t="s">
        <v>13</v>
      </c>
      <c r="C4" s="12" t="s">
        <v>14</v>
      </c>
      <c r="D4" s="21">
        <v>19805</v>
      </c>
    </row>
    <row r="5" spans="1:4" ht="15" x14ac:dyDescent="0.3">
      <c r="A5" s="12" t="s">
        <v>54</v>
      </c>
      <c r="B5" s="12" t="s">
        <v>13</v>
      </c>
      <c r="C5" s="12" t="s">
        <v>14</v>
      </c>
      <c r="D5" s="21">
        <v>156044</v>
      </c>
    </row>
    <row r="6" spans="1:4" ht="15" x14ac:dyDescent="0.3">
      <c r="A6" s="12" t="s">
        <v>29</v>
      </c>
      <c r="B6" s="12" t="s">
        <v>13</v>
      </c>
      <c r="C6" s="12" t="s">
        <v>14</v>
      </c>
      <c r="D6" s="21">
        <v>186948</v>
      </c>
    </row>
    <row r="9" spans="1:4" x14ac:dyDescent="0.3">
      <c r="A9" s="24" t="s">
        <v>58</v>
      </c>
    </row>
    <row r="11" spans="1:4" x14ac:dyDescent="0.3">
      <c r="A11" s="24" t="s">
        <v>205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DE406-98C6-4AF5-A28A-2089D88CE0F5}">
  <dimension ref="A1:M38"/>
  <sheetViews>
    <sheetView workbookViewId="0">
      <selection activeCell="A38" sqref="A38"/>
    </sheetView>
  </sheetViews>
  <sheetFormatPr defaultRowHeight="14.4" x14ac:dyDescent="0.3"/>
  <cols>
    <col min="1" max="1" width="58.5546875" style="24" customWidth="1"/>
    <col min="2" max="11" width="8.88671875" style="15"/>
    <col min="12" max="12" width="10.109375" style="15" bestFit="1" customWidth="1"/>
    <col min="13" max="16384" width="8.88671875" style="15"/>
  </cols>
  <sheetData>
    <row r="1" spans="1:13" x14ac:dyDescent="0.3">
      <c r="B1" s="93">
        <v>2021</v>
      </c>
      <c r="C1" s="93"/>
      <c r="D1" s="93"/>
      <c r="E1" s="93"/>
      <c r="F1" s="93"/>
      <c r="G1" s="93"/>
      <c r="H1" s="93"/>
      <c r="I1" s="93"/>
      <c r="J1" s="93"/>
      <c r="K1" s="93"/>
      <c r="L1" s="93"/>
    </row>
    <row r="2" spans="1:13" ht="26.4" x14ac:dyDescent="0.3">
      <c r="A2" s="26" t="s">
        <v>59</v>
      </c>
      <c r="B2" s="29" t="s">
        <v>12</v>
      </c>
      <c r="C2" s="29" t="s">
        <v>24</v>
      </c>
      <c r="D2" s="29" t="s">
        <v>25</v>
      </c>
      <c r="E2" s="29" t="s">
        <v>26</v>
      </c>
      <c r="F2" s="29" t="s">
        <v>23</v>
      </c>
      <c r="G2" s="29" t="s">
        <v>27</v>
      </c>
      <c r="H2" s="29" t="s">
        <v>28</v>
      </c>
      <c r="I2" s="29" t="s">
        <v>56</v>
      </c>
      <c r="J2" s="29" t="s">
        <v>57</v>
      </c>
      <c r="K2" s="29" t="s">
        <v>55</v>
      </c>
      <c r="L2" s="29" t="s">
        <v>54</v>
      </c>
    </row>
    <row r="3" spans="1:13" x14ac:dyDescent="0.25">
      <c r="A3" s="28" t="s">
        <v>60</v>
      </c>
      <c r="B3" s="60">
        <v>1750</v>
      </c>
      <c r="C3" s="60">
        <v>900</v>
      </c>
      <c r="D3" s="60">
        <v>1000</v>
      </c>
      <c r="E3" s="60">
        <v>3000</v>
      </c>
      <c r="F3" s="60">
        <v>50</v>
      </c>
      <c r="G3" s="60">
        <v>500</v>
      </c>
      <c r="H3" s="60">
        <v>700</v>
      </c>
      <c r="I3" s="31">
        <f t="shared" ref="I3:I26" si="0">D3+E3++G3+H3</f>
        <v>5200</v>
      </c>
      <c r="J3" s="31">
        <f t="shared" ref="J3:J26" si="1">I3+F3+C3+B3</f>
        <v>7900</v>
      </c>
      <c r="K3" s="60">
        <v>26000</v>
      </c>
      <c r="L3" s="60">
        <v>311000</v>
      </c>
      <c r="M3" s="85"/>
    </row>
    <row r="4" spans="1:13" x14ac:dyDescent="0.25">
      <c r="A4" s="28" t="s">
        <v>61</v>
      </c>
      <c r="B4" s="60">
        <v>250</v>
      </c>
      <c r="C4" s="60">
        <v>30</v>
      </c>
      <c r="D4" s="60">
        <v>100</v>
      </c>
      <c r="E4" s="60">
        <v>45</v>
      </c>
      <c r="F4" s="60">
        <v>200</v>
      </c>
      <c r="G4" s="60">
        <v>20</v>
      </c>
      <c r="H4" s="60">
        <v>600</v>
      </c>
      <c r="I4" s="31">
        <f t="shared" si="0"/>
        <v>765</v>
      </c>
      <c r="J4" s="31">
        <f t="shared" si="1"/>
        <v>1245</v>
      </c>
      <c r="K4" s="60">
        <v>6000</v>
      </c>
      <c r="L4" s="60">
        <v>33000</v>
      </c>
      <c r="M4" s="85"/>
    </row>
    <row r="5" spans="1:13" x14ac:dyDescent="0.25">
      <c r="A5" s="28" t="s">
        <v>62</v>
      </c>
      <c r="B5" s="60">
        <v>0</v>
      </c>
      <c r="C5" s="60">
        <v>0</v>
      </c>
      <c r="D5" s="60">
        <v>0</v>
      </c>
      <c r="E5" s="60">
        <v>0</v>
      </c>
      <c r="F5" s="60">
        <v>0</v>
      </c>
      <c r="G5" s="60">
        <v>0</v>
      </c>
      <c r="H5" s="60">
        <v>0</v>
      </c>
      <c r="I5" s="31">
        <f t="shared" si="0"/>
        <v>0</v>
      </c>
      <c r="J5" s="31">
        <f t="shared" si="1"/>
        <v>0</v>
      </c>
      <c r="K5" s="60">
        <v>0</v>
      </c>
      <c r="L5" s="60">
        <v>250</v>
      </c>
      <c r="M5" s="85"/>
    </row>
    <row r="6" spans="1:13" x14ac:dyDescent="0.25">
      <c r="A6" s="28" t="s">
        <v>63</v>
      </c>
      <c r="B6" s="60">
        <v>250</v>
      </c>
      <c r="C6" s="60">
        <v>50</v>
      </c>
      <c r="D6" s="60">
        <v>100</v>
      </c>
      <c r="E6" s="60">
        <v>125</v>
      </c>
      <c r="F6" s="60">
        <v>50</v>
      </c>
      <c r="G6" s="60">
        <v>45</v>
      </c>
      <c r="H6" s="60">
        <v>400</v>
      </c>
      <c r="I6" s="31">
        <f t="shared" si="0"/>
        <v>670</v>
      </c>
      <c r="J6" s="31">
        <f t="shared" si="1"/>
        <v>1020</v>
      </c>
      <c r="K6" s="60">
        <v>2000</v>
      </c>
      <c r="L6" s="60">
        <v>44000</v>
      </c>
      <c r="M6" s="85"/>
    </row>
    <row r="7" spans="1:13" x14ac:dyDescent="0.25">
      <c r="A7" s="28" t="s">
        <v>64</v>
      </c>
      <c r="B7" s="60">
        <v>200</v>
      </c>
      <c r="C7" s="60">
        <v>20</v>
      </c>
      <c r="D7" s="60">
        <v>5</v>
      </c>
      <c r="E7" s="60">
        <v>250</v>
      </c>
      <c r="F7" s="60">
        <v>40</v>
      </c>
      <c r="G7" s="60">
        <v>75</v>
      </c>
      <c r="H7" s="60">
        <v>100</v>
      </c>
      <c r="I7" s="31">
        <f t="shared" si="0"/>
        <v>430</v>
      </c>
      <c r="J7" s="31">
        <f t="shared" si="1"/>
        <v>690</v>
      </c>
      <c r="K7" s="60">
        <v>1000</v>
      </c>
      <c r="L7" s="60">
        <v>18000</v>
      </c>
      <c r="M7" s="85"/>
    </row>
    <row r="8" spans="1:13" x14ac:dyDescent="0.25">
      <c r="A8" s="28" t="s">
        <v>65</v>
      </c>
      <c r="B8" s="60">
        <v>10</v>
      </c>
      <c r="C8" s="60">
        <v>0</v>
      </c>
      <c r="D8" s="60">
        <v>20</v>
      </c>
      <c r="E8" s="60">
        <v>40</v>
      </c>
      <c r="F8" s="60">
        <v>10</v>
      </c>
      <c r="G8" s="60">
        <v>350</v>
      </c>
      <c r="H8" s="60">
        <v>10</v>
      </c>
      <c r="I8" s="31">
        <f t="shared" si="0"/>
        <v>420</v>
      </c>
      <c r="J8" s="31">
        <f t="shared" si="1"/>
        <v>440</v>
      </c>
      <c r="K8" s="60">
        <v>500</v>
      </c>
      <c r="L8" s="60">
        <v>6000</v>
      </c>
      <c r="M8" s="85"/>
    </row>
    <row r="9" spans="1:13" x14ac:dyDescent="0.25">
      <c r="A9" s="28" t="s">
        <v>66</v>
      </c>
      <c r="B9" s="60">
        <v>500</v>
      </c>
      <c r="C9" s="60">
        <v>175</v>
      </c>
      <c r="D9" s="60">
        <v>350</v>
      </c>
      <c r="E9" s="60">
        <v>400</v>
      </c>
      <c r="F9" s="60">
        <v>150</v>
      </c>
      <c r="G9" s="60">
        <v>300</v>
      </c>
      <c r="H9" s="60">
        <v>200</v>
      </c>
      <c r="I9" s="31">
        <f t="shared" si="0"/>
        <v>1250</v>
      </c>
      <c r="J9" s="31">
        <f t="shared" si="1"/>
        <v>2075</v>
      </c>
      <c r="K9" s="60">
        <v>7000</v>
      </c>
      <c r="L9" s="60">
        <v>53000</v>
      </c>
      <c r="M9" s="85"/>
    </row>
    <row r="10" spans="1:13" x14ac:dyDescent="0.25">
      <c r="A10" s="28" t="s">
        <v>67</v>
      </c>
      <c r="B10" s="60">
        <v>450</v>
      </c>
      <c r="C10" s="60">
        <v>30</v>
      </c>
      <c r="D10" s="60">
        <v>150</v>
      </c>
      <c r="E10" s="60">
        <v>250</v>
      </c>
      <c r="F10" s="60">
        <v>30</v>
      </c>
      <c r="G10" s="60">
        <v>45</v>
      </c>
      <c r="H10" s="60">
        <v>150</v>
      </c>
      <c r="I10" s="31">
        <f t="shared" si="0"/>
        <v>595</v>
      </c>
      <c r="J10" s="31">
        <f t="shared" si="1"/>
        <v>1105</v>
      </c>
      <c r="K10" s="60">
        <v>2250</v>
      </c>
      <c r="L10" s="60">
        <v>43000</v>
      </c>
      <c r="M10" s="85"/>
    </row>
    <row r="11" spans="1:13" x14ac:dyDescent="0.25">
      <c r="A11" s="28" t="s">
        <v>68</v>
      </c>
      <c r="B11" s="60">
        <v>600</v>
      </c>
      <c r="C11" s="60">
        <v>150</v>
      </c>
      <c r="D11" s="60">
        <v>75</v>
      </c>
      <c r="E11" s="60">
        <v>75</v>
      </c>
      <c r="F11" s="60">
        <v>40</v>
      </c>
      <c r="G11" s="60">
        <v>75</v>
      </c>
      <c r="H11" s="60">
        <v>250</v>
      </c>
      <c r="I11" s="31">
        <f t="shared" si="0"/>
        <v>475</v>
      </c>
      <c r="J11" s="31">
        <f t="shared" si="1"/>
        <v>1265</v>
      </c>
      <c r="K11" s="60">
        <v>3000</v>
      </c>
      <c r="L11" s="60">
        <v>66000</v>
      </c>
      <c r="M11" s="85"/>
    </row>
    <row r="12" spans="1:13" x14ac:dyDescent="0.25">
      <c r="A12" s="28" t="s">
        <v>69</v>
      </c>
      <c r="B12" s="60">
        <v>0</v>
      </c>
      <c r="C12" s="60">
        <v>0</v>
      </c>
      <c r="D12" s="60">
        <v>200</v>
      </c>
      <c r="E12" s="60">
        <v>50</v>
      </c>
      <c r="F12" s="60">
        <v>0</v>
      </c>
      <c r="G12" s="60">
        <v>100</v>
      </c>
      <c r="H12" s="60">
        <v>25</v>
      </c>
      <c r="I12" s="31">
        <f t="shared" si="0"/>
        <v>375</v>
      </c>
      <c r="J12" s="31">
        <f t="shared" si="1"/>
        <v>375</v>
      </c>
      <c r="K12" s="60">
        <v>1000</v>
      </c>
      <c r="L12" s="60">
        <v>6000</v>
      </c>
      <c r="M12" s="85"/>
    </row>
    <row r="13" spans="1:13" x14ac:dyDescent="0.25">
      <c r="A13" s="28" t="s">
        <v>70</v>
      </c>
      <c r="B13" s="60">
        <v>450</v>
      </c>
      <c r="C13" s="60">
        <v>75</v>
      </c>
      <c r="D13" s="60">
        <v>450</v>
      </c>
      <c r="E13" s="60">
        <v>700</v>
      </c>
      <c r="F13" s="60">
        <v>15</v>
      </c>
      <c r="G13" s="60">
        <v>225</v>
      </c>
      <c r="H13" s="60">
        <v>300</v>
      </c>
      <c r="I13" s="31">
        <f t="shared" si="0"/>
        <v>1675</v>
      </c>
      <c r="J13" s="31">
        <f t="shared" si="1"/>
        <v>2215</v>
      </c>
      <c r="K13" s="60">
        <v>6000</v>
      </c>
      <c r="L13" s="60">
        <v>82000</v>
      </c>
      <c r="M13" s="85"/>
    </row>
    <row r="14" spans="1:13" x14ac:dyDescent="0.25">
      <c r="A14" s="28" t="s">
        <v>71</v>
      </c>
      <c r="B14" s="60">
        <v>5</v>
      </c>
      <c r="C14" s="60">
        <v>5</v>
      </c>
      <c r="D14" s="60">
        <v>0</v>
      </c>
      <c r="E14" s="60">
        <v>0</v>
      </c>
      <c r="F14" s="60">
        <v>0</v>
      </c>
      <c r="G14" s="60">
        <v>0</v>
      </c>
      <c r="H14" s="60">
        <v>0</v>
      </c>
      <c r="I14" s="31">
        <f t="shared" si="0"/>
        <v>0</v>
      </c>
      <c r="J14" s="31">
        <f t="shared" si="1"/>
        <v>10</v>
      </c>
      <c r="K14" s="60">
        <v>100</v>
      </c>
      <c r="L14" s="60">
        <v>32000</v>
      </c>
      <c r="M14" s="85"/>
    </row>
    <row r="15" spans="1:13" x14ac:dyDescent="0.25">
      <c r="A15" s="28" t="s">
        <v>72</v>
      </c>
      <c r="B15" s="60">
        <v>2500</v>
      </c>
      <c r="C15" s="60">
        <v>900</v>
      </c>
      <c r="D15" s="60">
        <v>1000</v>
      </c>
      <c r="E15" s="60">
        <v>1000</v>
      </c>
      <c r="F15" s="60">
        <v>600</v>
      </c>
      <c r="G15" s="60">
        <v>900</v>
      </c>
      <c r="H15" s="60">
        <v>350</v>
      </c>
      <c r="I15" s="31">
        <f t="shared" si="0"/>
        <v>3250</v>
      </c>
      <c r="J15" s="31">
        <f t="shared" si="1"/>
        <v>7250</v>
      </c>
      <c r="K15" s="60">
        <v>18000</v>
      </c>
      <c r="L15" s="60">
        <v>128000</v>
      </c>
      <c r="M15" s="85"/>
    </row>
    <row r="16" spans="1:13" x14ac:dyDescent="0.25">
      <c r="A16" s="28" t="s">
        <v>73</v>
      </c>
      <c r="B16" s="60">
        <v>1250</v>
      </c>
      <c r="C16" s="60">
        <v>75</v>
      </c>
      <c r="D16" s="60">
        <v>400</v>
      </c>
      <c r="E16" s="60">
        <v>500</v>
      </c>
      <c r="F16" s="60">
        <v>25</v>
      </c>
      <c r="G16" s="60">
        <v>300</v>
      </c>
      <c r="H16" s="60">
        <v>300</v>
      </c>
      <c r="I16" s="31">
        <f t="shared" si="0"/>
        <v>1500</v>
      </c>
      <c r="J16" s="31">
        <f t="shared" si="1"/>
        <v>2850</v>
      </c>
      <c r="K16" s="60">
        <v>15000</v>
      </c>
      <c r="L16" s="60">
        <v>68000</v>
      </c>
      <c r="M16" s="85"/>
    </row>
    <row r="17" spans="1:13" x14ac:dyDescent="0.25">
      <c r="A17" s="28" t="s">
        <v>74</v>
      </c>
      <c r="B17" s="60">
        <v>1250</v>
      </c>
      <c r="C17" s="60">
        <v>200</v>
      </c>
      <c r="D17" s="60">
        <v>1250</v>
      </c>
      <c r="E17" s="60">
        <v>1750</v>
      </c>
      <c r="F17" s="60">
        <v>0</v>
      </c>
      <c r="G17" s="60">
        <v>1750</v>
      </c>
      <c r="H17" s="60">
        <v>600</v>
      </c>
      <c r="I17" s="31">
        <f t="shared" si="0"/>
        <v>5350</v>
      </c>
      <c r="J17" s="31">
        <f t="shared" si="1"/>
        <v>6800</v>
      </c>
      <c r="K17" s="60">
        <v>11000</v>
      </c>
      <c r="L17" s="60">
        <v>55000</v>
      </c>
      <c r="M17" s="85"/>
    </row>
    <row r="18" spans="1:13" x14ac:dyDescent="0.25">
      <c r="A18" s="28" t="s">
        <v>75</v>
      </c>
      <c r="B18" s="60">
        <v>5000</v>
      </c>
      <c r="C18" s="60">
        <v>2000</v>
      </c>
      <c r="D18" s="60">
        <v>4000</v>
      </c>
      <c r="E18" s="60">
        <v>5000</v>
      </c>
      <c r="F18" s="60">
        <v>200</v>
      </c>
      <c r="G18" s="60">
        <v>3500</v>
      </c>
      <c r="H18" s="60">
        <v>3000</v>
      </c>
      <c r="I18" s="31">
        <f t="shared" si="0"/>
        <v>15500</v>
      </c>
      <c r="J18" s="31">
        <f t="shared" si="1"/>
        <v>22700</v>
      </c>
      <c r="K18" s="60">
        <v>44000</v>
      </c>
      <c r="L18" s="60">
        <v>230000</v>
      </c>
      <c r="M18" s="85"/>
    </row>
    <row r="19" spans="1:13" x14ac:dyDescent="0.25">
      <c r="A19" s="28" t="s">
        <v>76</v>
      </c>
      <c r="B19" s="60">
        <v>900</v>
      </c>
      <c r="C19" s="60">
        <v>700</v>
      </c>
      <c r="D19" s="60">
        <v>600</v>
      </c>
      <c r="E19" s="60">
        <v>100</v>
      </c>
      <c r="F19" s="60">
        <v>250</v>
      </c>
      <c r="G19" s="60">
        <v>200</v>
      </c>
      <c r="H19" s="60">
        <v>400</v>
      </c>
      <c r="I19" s="31">
        <f t="shared" si="0"/>
        <v>1300</v>
      </c>
      <c r="J19" s="31">
        <f t="shared" si="1"/>
        <v>3150</v>
      </c>
      <c r="K19" s="60">
        <v>12000</v>
      </c>
      <c r="L19" s="60">
        <v>90000</v>
      </c>
      <c r="M19" s="85"/>
    </row>
    <row r="20" spans="1:13" x14ac:dyDescent="0.25">
      <c r="A20" s="28" t="s">
        <v>77</v>
      </c>
      <c r="B20" s="60">
        <v>500</v>
      </c>
      <c r="C20" s="60">
        <v>75</v>
      </c>
      <c r="D20" s="60">
        <v>225</v>
      </c>
      <c r="E20" s="60">
        <v>200</v>
      </c>
      <c r="F20" s="60">
        <v>45</v>
      </c>
      <c r="G20" s="60">
        <v>450</v>
      </c>
      <c r="H20" s="60">
        <v>225</v>
      </c>
      <c r="I20" s="31">
        <f t="shared" si="0"/>
        <v>1100</v>
      </c>
      <c r="J20" s="31">
        <f t="shared" si="1"/>
        <v>1720</v>
      </c>
      <c r="K20" s="60">
        <v>7000</v>
      </c>
      <c r="L20" s="60">
        <v>56000</v>
      </c>
      <c r="M20" s="85"/>
    </row>
    <row r="21" spans="1:13" x14ac:dyDescent="0.25">
      <c r="A21" s="28" t="s">
        <v>78</v>
      </c>
      <c r="B21" s="60">
        <v>2250</v>
      </c>
      <c r="C21" s="60">
        <v>1000</v>
      </c>
      <c r="D21" s="60">
        <v>1250</v>
      </c>
      <c r="E21" s="60">
        <v>1000</v>
      </c>
      <c r="F21" s="60">
        <v>100</v>
      </c>
      <c r="G21" s="60">
        <v>600</v>
      </c>
      <c r="H21" s="60">
        <v>600</v>
      </c>
      <c r="I21" s="31">
        <f t="shared" si="0"/>
        <v>3450</v>
      </c>
      <c r="J21" s="31">
        <f t="shared" si="1"/>
        <v>6800</v>
      </c>
      <c r="K21" s="60">
        <v>18000</v>
      </c>
      <c r="L21" s="60">
        <v>144000</v>
      </c>
      <c r="M21" s="85"/>
    </row>
    <row r="22" spans="1:13" x14ac:dyDescent="0.25">
      <c r="A22" s="28" t="s">
        <v>79</v>
      </c>
      <c r="B22" s="60">
        <v>7000</v>
      </c>
      <c r="C22" s="60">
        <v>7000</v>
      </c>
      <c r="D22" s="60">
        <v>900</v>
      </c>
      <c r="E22" s="60">
        <v>3000</v>
      </c>
      <c r="F22" s="60">
        <v>8000</v>
      </c>
      <c r="G22" s="60">
        <v>1000</v>
      </c>
      <c r="H22" s="60">
        <v>175</v>
      </c>
      <c r="I22" s="31">
        <f t="shared" si="0"/>
        <v>5075</v>
      </c>
      <c r="J22" s="31">
        <f t="shared" si="1"/>
        <v>27075</v>
      </c>
      <c r="K22" s="60">
        <v>57000</v>
      </c>
      <c r="L22" s="60">
        <v>147000</v>
      </c>
      <c r="M22" s="85"/>
    </row>
    <row r="23" spans="1:13" x14ac:dyDescent="0.25">
      <c r="A23" s="28" t="s">
        <v>80</v>
      </c>
      <c r="B23" s="60">
        <v>700</v>
      </c>
      <c r="C23" s="60">
        <v>200</v>
      </c>
      <c r="D23" s="60">
        <v>350</v>
      </c>
      <c r="E23" s="60">
        <v>75</v>
      </c>
      <c r="F23" s="60">
        <v>1000</v>
      </c>
      <c r="G23" s="60">
        <v>50</v>
      </c>
      <c r="H23" s="60">
        <v>1500</v>
      </c>
      <c r="I23" s="31">
        <f t="shared" si="0"/>
        <v>1975</v>
      </c>
      <c r="J23" s="31">
        <f t="shared" si="1"/>
        <v>3875</v>
      </c>
      <c r="K23" s="60">
        <v>8000</v>
      </c>
      <c r="L23" s="60">
        <v>105000</v>
      </c>
      <c r="M23" s="85"/>
    </row>
    <row r="24" spans="1:13" x14ac:dyDescent="0.25">
      <c r="A24" s="28" t="s">
        <v>81</v>
      </c>
      <c r="B24" s="60">
        <v>1750</v>
      </c>
      <c r="C24" s="60">
        <v>175</v>
      </c>
      <c r="D24" s="60">
        <v>2250</v>
      </c>
      <c r="E24" s="60">
        <v>1000</v>
      </c>
      <c r="F24" s="60">
        <v>35</v>
      </c>
      <c r="G24" s="60">
        <v>200</v>
      </c>
      <c r="H24" s="60">
        <v>450</v>
      </c>
      <c r="I24" s="31">
        <f t="shared" si="0"/>
        <v>3900</v>
      </c>
      <c r="J24" s="31">
        <f t="shared" si="1"/>
        <v>5860</v>
      </c>
      <c r="K24" s="60">
        <v>9000</v>
      </c>
      <c r="L24" s="60">
        <v>82000</v>
      </c>
      <c r="M24" s="85"/>
    </row>
    <row r="25" spans="1:13" x14ac:dyDescent="0.25">
      <c r="A25" s="28" t="s">
        <v>82</v>
      </c>
      <c r="B25" s="60">
        <v>4000</v>
      </c>
      <c r="C25" s="60">
        <v>225</v>
      </c>
      <c r="D25" s="60">
        <v>500</v>
      </c>
      <c r="E25" s="60">
        <v>500</v>
      </c>
      <c r="F25" s="60">
        <v>200</v>
      </c>
      <c r="G25" s="60">
        <v>350</v>
      </c>
      <c r="H25" s="60">
        <v>200</v>
      </c>
      <c r="I25" s="31">
        <f t="shared" si="0"/>
        <v>1550</v>
      </c>
      <c r="J25" s="31">
        <f t="shared" si="1"/>
        <v>5975</v>
      </c>
      <c r="K25" s="60">
        <v>12000</v>
      </c>
      <c r="L25" s="60">
        <v>74000</v>
      </c>
      <c r="M25" s="85"/>
    </row>
    <row r="26" spans="1:13" x14ac:dyDescent="0.25">
      <c r="A26" s="28" t="s">
        <v>83</v>
      </c>
      <c r="B26" s="60">
        <v>600</v>
      </c>
      <c r="C26" s="60">
        <v>600</v>
      </c>
      <c r="D26" s="60">
        <v>400</v>
      </c>
      <c r="E26" s="60">
        <v>800</v>
      </c>
      <c r="F26" s="60">
        <v>350</v>
      </c>
      <c r="G26" s="60">
        <v>100</v>
      </c>
      <c r="H26" s="60">
        <v>250</v>
      </c>
      <c r="I26" s="31">
        <f t="shared" si="0"/>
        <v>1550</v>
      </c>
      <c r="J26" s="31">
        <f t="shared" si="1"/>
        <v>3100</v>
      </c>
      <c r="K26" s="60">
        <v>7000</v>
      </c>
      <c r="L26" s="60">
        <v>110000</v>
      </c>
      <c r="M26" s="85"/>
    </row>
    <row r="27" spans="1:13" x14ac:dyDescent="0.3">
      <c r="A27" s="36" t="s">
        <v>85</v>
      </c>
      <c r="B27" s="34">
        <f>SUM(B3:B26)</f>
        <v>32165</v>
      </c>
      <c r="C27" s="34">
        <f t="shared" ref="C27:J27" si="2">SUM(C3:C26)</f>
        <v>14585</v>
      </c>
      <c r="D27" s="34">
        <f t="shared" si="2"/>
        <v>15575</v>
      </c>
      <c r="E27" s="34">
        <f t="shared" si="2"/>
        <v>19860</v>
      </c>
      <c r="F27" s="34">
        <f t="shared" si="2"/>
        <v>11390</v>
      </c>
      <c r="G27" s="34">
        <f t="shared" si="2"/>
        <v>11135</v>
      </c>
      <c r="H27" s="34">
        <f t="shared" si="2"/>
        <v>10785</v>
      </c>
      <c r="I27" s="34">
        <f t="shared" si="2"/>
        <v>57355</v>
      </c>
      <c r="J27" s="34">
        <f t="shared" si="2"/>
        <v>115495</v>
      </c>
      <c r="K27" s="34">
        <f t="shared" ref="K27" si="3">SUM(K3:K26)</f>
        <v>272850</v>
      </c>
      <c r="L27" s="34">
        <f t="shared" ref="L27" si="4">SUM(L3:L26)</f>
        <v>1983250</v>
      </c>
      <c r="M27" s="34"/>
    </row>
    <row r="28" spans="1:13" x14ac:dyDescent="0.25">
      <c r="A28" s="35" t="s">
        <v>84</v>
      </c>
      <c r="B28" s="32">
        <v>532795</v>
      </c>
      <c r="C28" s="32">
        <v>163320</v>
      </c>
      <c r="D28" s="32">
        <v>113970</v>
      </c>
      <c r="E28" s="32">
        <v>125225</v>
      </c>
      <c r="F28" s="32">
        <v>141810</v>
      </c>
      <c r="G28" s="32">
        <v>99720</v>
      </c>
      <c r="H28" s="32">
        <v>105055</v>
      </c>
      <c r="I28" s="32">
        <v>443970</v>
      </c>
      <c r="J28" s="32">
        <v>1281895</v>
      </c>
      <c r="K28" s="86">
        <v>2613325</v>
      </c>
      <c r="L28" s="34">
        <v>26603950</v>
      </c>
    </row>
    <row r="29" spans="1:13" ht="15" thickBot="1" x14ac:dyDescent="0.35"/>
    <row r="30" spans="1:13" ht="26.4" thickBot="1" x14ac:dyDescent="0.35">
      <c r="A30" s="54" t="s">
        <v>15</v>
      </c>
      <c r="B30" s="31">
        <f>B3+B4+B5+B6+B7+B8</f>
        <v>2460</v>
      </c>
      <c r="C30" s="31">
        <f t="shared" ref="C30:L30" si="5">C3+C4+C5+C6+C7+C8</f>
        <v>1000</v>
      </c>
      <c r="D30" s="31">
        <f t="shared" si="5"/>
        <v>1225</v>
      </c>
      <c r="E30" s="31">
        <f t="shared" si="5"/>
        <v>3460</v>
      </c>
      <c r="F30" s="31">
        <f t="shared" si="5"/>
        <v>350</v>
      </c>
      <c r="G30" s="31">
        <f t="shared" si="5"/>
        <v>990</v>
      </c>
      <c r="H30" s="31">
        <f t="shared" si="5"/>
        <v>1810</v>
      </c>
      <c r="I30" s="31">
        <f t="shared" si="5"/>
        <v>7485</v>
      </c>
      <c r="J30" s="31">
        <f t="shared" si="5"/>
        <v>11295</v>
      </c>
      <c r="K30" s="31">
        <f t="shared" si="5"/>
        <v>35500</v>
      </c>
      <c r="L30" s="31">
        <f t="shared" si="5"/>
        <v>412250</v>
      </c>
    </row>
    <row r="31" spans="1:13" ht="27" thickTop="1" thickBot="1" x14ac:dyDescent="0.35">
      <c r="A31" s="55" t="s">
        <v>17</v>
      </c>
      <c r="B31" s="31">
        <f>B9+B10+B11+B12+B13+B14+B15+B16</f>
        <v>5755</v>
      </c>
      <c r="C31" s="31">
        <f t="shared" ref="C31:L31" si="6">C9+C10+C11+C12+C13+C14+C15+C16</f>
        <v>1410</v>
      </c>
      <c r="D31" s="31">
        <f t="shared" si="6"/>
        <v>2625</v>
      </c>
      <c r="E31" s="31">
        <f t="shared" si="6"/>
        <v>2975</v>
      </c>
      <c r="F31" s="31">
        <f t="shared" si="6"/>
        <v>860</v>
      </c>
      <c r="G31" s="31">
        <f t="shared" si="6"/>
        <v>1945</v>
      </c>
      <c r="H31" s="31">
        <f t="shared" si="6"/>
        <v>1575</v>
      </c>
      <c r="I31" s="31">
        <f t="shared" si="6"/>
        <v>9120</v>
      </c>
      <c r="J31" s="31">
        <f t="shared" si="6"/>
        <v>17145</v>
      </c>
      <c r="K31" s="31">
        <f t="shared" si="6"/>
        <v>52350</v>
      </c>
      <c r="L31" s="31">
        <f t="shared" si="6"/>
        <v>478000</v>
      </c>
    </row>
    <row r="32" spans="1:13" ht="26.4" thickBot="1" x14ac:dyDescent="0.35">
      <c r="A32" s="56" t="s">
        <v>19</v>
      </c>
      <c r="B32" s="31">
        <f>B17+B18+B19+B20+B21+B22+B23</f>
        <v>17600</v>
      </c>
      <c r="C32" s="31">
        <f t="shared" ref="C32:L32" si="7">C17+C18+C19+C20+C21+C22+C23</f>
        <v>11175</v>
      </c>
      <c r="D32" s="31">
        <f t="shared" si="7"/>
        <v>8575</v>
      </c>
      <c r="E32" s="31">
        <f t="shared" si="7"/>
        <v>11125</v>
      </c>
      <c r="F32" s="31">
        <f t="shared" si="7"/>
        <v>9595</v>
      </c>
      <c r="G32" s="31">
        <f t="shared" si="7"/>
        <v>7550</v>
      </c>
      <c r="H32" s="31">
        <f t="shared" si="7"/>
        <v>6500</v>
      </c>
      <c r="I32" s="31">
        <f t="shared" si="7"/>
        <v>33750</v>
      </c>
      <c r="J32" s="31">
        <f t="shared" si="7"/>
        <v>72120</v>
      </c>
      <c r="K32" s="31">
        <f t="shared" si="7"/>
        <v>157000</v>
      </c>
      <c r="L32" s="31">
        <f t="shared" si="7"/>
        <v>827000</v>
      </c>
    </row>
    <row r="33" spans="1:12" ht="26.4" thickBot="1" x14ac:dyDescent="0.35">
      <c r="A33" s="57" t="s">
        <v>21</v>
      </c>
      <c r="B33" s="31">
        <f>B24+B25+B26</f>
        <v>6350</v>
      </c>
      <c r="C33" s="31">
        <f t="shared" ref="C33:L33" si="8">C24+C25+C26</f>
        <v>1000</v>
      </c>
      <c r="D33" s="31">
        <f t="shared" si="8"/>
        <v>3150</v>
      </c>
      <c r="E33" s="31">
        <f t="shared" si="8"/>
        <v>2300</v>
      </c>
      <c r="F33" s="31">
        <f t="shared" si="8"/>
        <v>585</v>
      </c>
      <c r="G33" s="31">
        <f t="shared" si="8"/>
        <v>650</v>
      </c>
      <c r="H33" s="31">
        <f t="shared" si="8"/>
        <v>900</v>
      </c>
      <c r="I33" s="31">
        <f t="shared" si="8"/>
        <v>7000</v>
      </c>
      <c r="J33" s="31">
        <f t="shared" si="8"/>
        <v>14935</v>
      </c>
      <c r="K33" s="31">
        <f t="shared" si="8"/>
        <v>28000</v>
      </c>
      <c r="L33" s="31">
        <f t="shared" si="8"/>
        <v>266000</v>
      </c>
    </row>
    <row r="34" spans="1:12" ht="26.4" thickBot="1" x14ac:dyDescent="0.35">
      <c r="A34" s="58" t="s">
        <v>176</v>
      </c>
      <c r="B34" s="31">
        <f>SUM(B30:B33)</f>
        <v>32165</v>
      </c>
      <c r="C34" s="31">
        <f t="shared" ref="C34:L34" si="9">SUM(C30:C33)</f>
        <v>14585</v>
      </c>
      <c r="D34" s="31">
        <f t="shared" si="9"/>
        <v>15575</v>
      </c>
      <c r="E34" s="31">
        <f t="shared" si="9"/>
        <v>19860</v>
      </c>
      <c r="F34" s="31">
        <f t="shared" si="9"/>
        <v>11390</v>
      </c>
      <c r="G34" s="31">
        <f t="shared" si="9"/>
        <v>11135</v>
      </c>
      <c r="H34" s="31">
        <f t="shared" si="9"/>
        <v>10785</v>
      </c>
      <c r="I34" s="31">
        <f t="shared" si="9"/>
        <v>57355</v>
      </c>
      <c r="J34" s="31">
        <f t="shared" si="9"/>
        <v>115495</v>
      </c>
      <c r="K34" s="31">
        <f t="shared" si="9"/>
        <v>272850</v>
      </c>
      <c r="L34" s="31">
        <f t="shared" si="9"/>
        <v>1983250</v>
      </c>
    </row>
    <row r="38" spans="1:12" x14ac:dyDescent="0.3">
      <c r="A38" s="24" t="s">
        <v>206</v>
      </c>
    </row>
  </sheetData>
  <mergeCells count="1">
    <mergeCell ref="B1:L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ABAF2-4101-47CC-B44A-121F597E1ED9}">
  <dimension ref="A1:I10"/>
  <sheetViews>
    <sheetView workbookViewId="0">
      <selection activeCell="A10" sqref="A10"/>
    </sheetView>
  </sheetViews>
  <sheetFormatPr defaultRowHeight="14.4" x14ac:dyDescent="0.3"/>
  <cols>
    <col min="1" max="1" width="17.109375" bestFit="1" customWidth="1"/>
    <col min="2" max="2" width="10.5546875" bestFit="1" customWidth="1"/>
    <col min="3" max="3" width="14.88671875" bestFit="1" customWidth="1"/>
    <col min="4" max="4" width="11.109375" bestFit="1" customWidth="1"/>
  </cols>
  <sheetData>
    <row r="1" spans="1:9" ht="31.2" x14ac:dyDescent="0.3">
      <c r="A1" s="1" t="s">
        <v>0</v>
      </c>
      <c r="B1" s="1" t="s">
        <v>1</v>
      </c>
      <c r="C1" s="1" t="s">
        <v>2</v>
      </c>
      <c r="D1" s="14">
        <v>2021</v>
      </c>
    </row>
    <row r="2" spans="1:9" ht="15" x14ac:dyDescent="0.3">
      <c r="A2" s="2" t="s">
        <v>56</v>
      </c>
      <c r="B2" s="3" t="s">
        <v>13</v>
      </c>
      <c r="C2" s="4" t="s">
        <v>14</v>
      </c>
      <c r="D2" s="34">
        <v>57355</v>
      </c>
      <c r="F2" s="34"/>
      <c r="G2" s="34"/>
      <c r="H2" s="34"/>
      <c r="I2" s="34"/>
    </row>
    <row r="3" spans="1:9" ht="15" x14ac:dyDescent="0.3">
      <c r="A3" s="2" t="s">
        <v>57</v>
      </c>
      <c r="B3" s="3" t="s">
        <v>13</v>
      </c>
      <c r="C3" s="4" t="s">
        <v>14</v>
      </c>
      <c r="D3" s="34">
        <v>115495</v>
      </c>
    </row>
    <row r="4" spans="1:9" ht="15" x14ac:dyDescent="0.3">
      <c r="A4" s="12" t="s">
        <v>55</v>
      </c>
      <c r="B4" s="12" t="s">
        <v>13</v>
      </c>
      <c r="C4" s="12" t="s">
        <v>14</v>
      </c>
      <c r="D4" s="34">
        <v>272850</v>
      </c>
    </row>
    <row r="5" spans="1:9" ht="15" x14ac:dyDescent="0.3">
      <c r="A5" s="12" t="s">
        <v>54</v>
      </c>
      <c r="B5" s="12" t="s">
        <v>13</v>
      </c>
      <c r="C5" s="12" t="s">
        <v>14</v>
      </c>
      <c r="D5" s="34">
        <v>1983250</v>
      </c>
    </row>
    <row r="10" spans="1:9" x14ac:dyDescent="0.3">
      <c r="A10" s="24"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E52E-2D7B-47A0-AE00-089593C24956}">
  <dimension ref="A1:M39"/>
  <sheetViews>
    <sheetView topLeftCell="A9" workbookViewId="0">
      <selection activeCell="A39" sqref="A39"/>
    </sheetView>
  </sheetViews>
  <sheetFormatPr defaultRowHeight="14.4" x14ac:dyDescent="0.3"/>
  <cols>
    <col min="1" max="1" width="62.77734375" customWidth="1"/>
    <col min="2" max="13" width="11.77734375" style="15" customWidth="1"/>
  </cols>
  <sheetData>
    <row r="1" spans="1:13" x14ac:dyDescent="0.3">
      <c r="B1" s="93">
        <v>2022</v>
      </c>
      <c r="C1" s="93"/>
      <c r="D1" s="93"/>
      <c r="E1" s="93"/>
      <c r="F1" s="93"/>
      <c r="G1" s="93"/>
      <c r="H1" s="93"/>
      <c r="I1" s="93"/>
      <c r="J1" s="93"/>
      <c r="K1" s="93"/>
      <c r="L1" s="93"/>
      <c r="M1" s="93"/>
    </row>
    <row r="2" spans="1:13" ht="26.4" x14ac:dyDescent="0.3">
      <c r="A2" s="26" t="s">
        <v>59</v>
      </c>
      <c r="B2" s="29" t="s">
        <v>12</v>
      </c>
      <c r="C2" s="29" t="s">
        <v>24</v>
      </c>
      <c r="D2" s="29" t="s">
        <v>25</v>
      </c>
      <c r="E2" s="29" t="s">
        <v>26</v>
      </c>
      <c r="F2" s="29" t="s">
        <v>23</v>
      </c>
      <c r="G2" s="29" t="s">
        <v>27</v>
      </c>
      <c r="H2" s="33" t="s">
        <v>28</v>
      </c>
      <c r="I2" s="29" t="s">
        <v>56</v>
      </c>
      <c r="J2" s="29" t="s">
        <v>57</v>
      </c>
      <c r="K2" s="29" t="s">
        <v>55</v>
      </c>
      <c r="L2" s="29" t="s">
        <v>54</v>
      </c>
      <c r="M2" s="29" t="s">
        <v>29</v>
      </c>
    </row>
    <row r="3" spans="1:13" x14ac:dyDescent="0.3">
      <c r="A3" s="27" t="s">
        <v>60</v>
      </c>
      <c r="B3" s="62">
        <v>140</v>
      </c>
      <c r="C3" s="62">
        <v>25</v>
      </c>
      <c r="D3" s="62">
        <v>20</v>
      </c>
      <c r="E3" s="62">
        <v>45</v>
      </c>
      <c r="F3" s="62">
        <v>10</v>
      </c>
      <c r="G3" s="62">
        <v>30</v>
      </c>
      <c r="H3" s="62">
        <v>35</v>
      </c>
      <c r="I3" s="31">
        <f t="shared" ref="I3:I26" si="0">D3+E3+G3+H3</f>
        <v>130</v>
      </c>
      <c r="J3" s="31">
        <f t="shared" ref="J3:J26" si="1">I3+F3+C3+B3</f>
        <v>305</v>
      </c>
      <c r="K3" s="62">
        <v>740</v>
      </c>
      <c r="L3" s="62">
        <v>7820</v>
      </c>
      <c r="M3" s="62">
        <v>9630</v>
      </c>
    </row>
    <row r="4" spans="1:13" x14ac:dyDescent="0.3">
      <c r="A4" s="27" t="s">
        <v>61</v>
      </c>
      <c r="B4" s="62">
        <v>20</v>
      </c>
      <c r="C4" s="62">
        <v>5</v>
      </c>
      <c r="D4" s="62">
        <v>10</v>
      </c>
      <c r="E4" s="62">
        <v>5</v>
      </c>
      <c r="F4" s="62">
        <v>0</v>
      </c>
      <c r="G4" s="62">
        <v>5</v>
      </c>
      <c r="H4" s="62">
        <v>5</v>
      </c>
      <c r="I4" s="31">
        <f t="shared" si="0"/>
        <v>25</v>
      </c>
      <c r="J4" s="31">
        <f t="shared" si="1"/>
        <v>50</v>
      </c>
      <c r="K4" s="62">
        <v>195</v>
      </c>
      <c r="L4" s="62">
        <v>2220</v>
      </c>
      <c r="M4" s="62">
        <v>2835</v>
      </c>
    </row>
    <row r="5" spans="1:13" x14ac:dyDescent="0.3">
      <c r="A5" s="27" t="s">
        <v>62</v>
      </c>
      <c r="B5" s="62">
        <v>0</v>
      </c>
      <c r="C5" s="62">
        <v>0</v>
      </c>
      <c r="D5" s="62">
        <v>0</v>
      </c>
      <c r="E5" s="62">
        <v>0</v>
      </c>
      <c r="F5" s="62">
        <v>0</v>
      </c>
      <c r="G5" s="62">
        <v>0</v>
      </c>
      <c r="H5" s="62">
        <v>0</v>
      </c>
      <c r="I5" s="31">
        <f t="shared" si="0"/>
        <v>0</v>
      </c>
      <c r="J5" s="31">
        <f t="shared" si="1"/>
        <v>0</v>
      </c>
      <c r="K5" s="62">
        <v>0</v>
      </c>
      <c r="L5" s="62">
        <v>5</v>
      </c>
      <c r="M5" s="62">
        <v>5</v>
      </c>
    </row>
    <row r="6" spans="1:13" x14ac:dyDescent="0.3">
      <c r="A6" s="27" t="s">
        <v>63</v>
      </c>
      <c r="B6" s="62">
        <v>60</v>
      </c>
      <c r="C6" s="62">
        <v>15</v>
      </c>
      <c r="D6" s="62">
        <v>35</v>
      </c>
      <c r="E6" s="62">
        <v>20</v>
      </c>
      <c r="F6" s="62">
        <v>10</v>
      </c>
      <c r="G6" s="62">
        <v>10</v>
      </c>
      <c r="H6" s="62">
        <v>20</v>
      </c>
      <c r="I6" s="31">
        <f t="shared" si="0"/>
        <v>85</v>
      </c>
      <c r="J6" s="31">
        <f t="shared" si="1"/>
        <v>170</v>
      </c>
      <c r="K6" s="62">
        <v>340</v>
      </c>
      <c r="L6" s="62">
        <v>3790</v>
      </c>
      <c r="M6" s="62">
        <v>4435</v>
      </c>
    </row>
    <row r="7" spans="1:13" x14ac:dyDescent="0.3">
      <c r="A7" s="27" t="s">
        <v>64</v>
      </c>
      <c r="B7" s="62">
        <v>85</v>
      </c>
      <c r="C7" s="62">
        <v>15</v>
      </c>
      <c r="D7" s="62">
        <v>10</v>
      </c>
      <c r="E7" s="62">
        <v>35</v>
      </c>
      <c r="F7" s="62">
        <v>0</v>
      </c>
      <c r="G7" s="62">
        <v>15</v>
      </c>
      <c r="H7" s="62">
        <v>20</v>
      </c>
      <c r="I7" s="31">
        <f t="shared" si="0"/>
        <v>80</v>
      </c>
      <c r="J7" s="31">
        <f t="shared" si="1"/>
        <v>180</v>
      </c>
      <c r="K7" s="62">
        <v>285</v>
      </c>
      <c r="L7" s="62">
        <v>3895</v>
      </c>
      <c r="M7" s="62">
        <v>4260</v>
      </c>
    </row>
    <row r="8" spans="1:13" x14ac:dyDescent="0.3">
      <c r="A8" s="27" t="s">
        <v>65</v>
      </c>
      <c r="B8" s="62">
        <v>5</v>
      </c>
      <c r="C8" s="62">
        <v>0</v>
      </c>
      <c r="D8" s="62">
        <v>0</v>
      </c>
      <c r="E8" s="62">
        <v>0</v>
      </c>
      <c r="F8" s="62">
        <v>0</v>
      </c>
      <c r="G8" s="62">
        <v>35</v>
      </c>
      <c r="H8" s="62">
        <v>0</v>
      </c>
      <c r="I8" s="31">
        <f t="shared" si="0"/>
        <v>35</v>
      </c>
      <c r="J8" s="31">
        <f t="shared" si="1"/>
        <v>40</v>
      </c>
      <c r="K8" s="62">
        <v>80</v>
      </c>
      <c r="L8" s="62">
        <v>560</v>
      </c>
      <c r="M8" s="62">
        <v>630</v>
      </c>
    </row>
    <row r="9" spans="1:13" x14ac:dyDescent="0.3">
      <c r="A9" s="27" t="s">
        <v>66</v>
      </c>
      <c r="B9" s="62">
        <v>85</v>
      </c>
      <c r="C9" s="62">
        <v>30</v>
      </c>
      <c r="D9" s="62">
        <v>55</v>
      </c>
      <c r="E9" s="62">
        <v>30</v>
      </c>
      <c r="F9" s="62">
        <v>15</v>
      </c>
      <c r="G9" s="62">
        <v>35</v>
      </c>
      <c r="H9" s="62">
        <v>20</v>
      </c>
      <c r="I9" s="31">
        <f t="shared" si="0"/>
        <v>140</v>
      </c>
      <c r="J9" s="31">
        <f t="shared" si="1"/>
        <v>270</v>
      </c>
      <c r="K9" s="62">
        <v>850</v>
      </c>
      <c r="L9" s="62">
        <v>8645</v>
      </c>
      <c r="M9" s="62">
        <v>10610</v>
      </c>
    </row>
    <row r="10" spans="1:13" x14ac:dyDescent="0.3">
      <c r="A10" s="27" t="s">
        <v>67</v>
      </c>
      <c r="B10" s="62">
        <v>20</v>
      </c>
      <c r="C10" s="62">
        <v>5</v>
      </c>
      <c r="D10" s="62">
        <v>5</v>
      </c>
      <c r="E10" s="62">
        <v>10</v>
      </c>
      <c r="F10" s="62">
        <v>0</v>
      </c>
      <c r="G10" s="62">
        <v>10</v>
      </c>
      <c r="H10" s="62">
        <v>5</v>
      </c>
      <c r="I10" s="31">
        <f t="shared" si="0"/>
        <v>30</v>
      </c>
      <c r="J10" s="31">
        <f t="shared" si="1"/>
        <v>55</v>
      </c>
      <c r="K10" s="62">
        <v>150</v>
      </c>
      <c r="L10" s="62">
        <v>1285</v>
      </c>
      <c r="M10" s="62">
        <v>1425</v>
      </c>
    </row>
    <row r="11" spans="1:13" x14ac:dyDescent="0.3">
      <c r="A11" s="27" t="s">
        <v>68</v>
      </c>
      <c r="B11" s="62">
        <v>165</v>
      </c>
      <c r="C11" s="62">
        <v>35</v>
      </c>
      <c r="D11" s="62">
        <v>40</v>
      </c>
      <c r="E11" s="62">
        <v>30</v>
      </c>
      <c r="F11" s="62">
        <v>20</v>
      </c>
      <c r="G11" s="62">
        <v>45</v>
      </c>
      <c r="H11" s="62">
        <v>35</v>
      </c>
      <c r="I11" s="31">
        <f t="shared" si="0"/>
        <v>150</v>
      </c>
      <c r="J11" s="31">
        <f t="shared" si="1"/>
        <v>370</v>
      </c>
      <c r="K11" s="62">
        <v>850</v>
      </c>
      <c r="L11" s="62">
        <v>9645</v>
      </c>
      <c r="M11" s="62">
        <v>10670</v>
      </c>
    </row>
    <row r="12" spans="1:13" x14ac:dyDescent="0.3">
      <c r="A12" s="27" t="s">
        <v>69</v>
      </c>
      <c r="B12" s="62">
        <v>0</v>
      </c>
      <c r="C12" s="62">
        <v>0</v>
      </c>
      <c r="D12" s="62">
        <v>0</v>
      </c>
      <c r="E12" s="62">
        <v>0</v>
      </c>
      <c r="F12" s="62">
        <v>0</v>
      </c>
      <c r="G12" s="62">
        <v>0</v>
      </c>
      <c r="H12" s="62">
        <v>0</v>
      </c>
      <c r="I12" s="31">
        <f t="shared" si="0"/>
        <v>0</v>
      </c>
      <c r="J12" s="31">
        <f t="shared" si="1"/>
        <v>0</v>
      </c>
      <c r="K12" s="62">
        <v>15</v>
      </c>
      <c r="L12" s="62">
        <v>80</v>
      </c>
      <c r="M12" s="62">
        <v>95</v>
      </c>
    </row>
    <row r="13" spans="1:13" x14ac:dyDescent="0.3">
      <c r="A13" s="27" t="s">
        <v>70</v>
      </c>
      <c r="B13" s="62">
        <v>40</v>
      </c>
      <c r="C13" s="62">
        <v>10</v>
      </c>
      <c r="D13" s="62">
        <v>20</v>
      </c>
      <c r="E13" s="62">
        <v>25</v>
      </c>
      <c r="F13" s="62">
        <v>5</v>
      </c>
      <c r="G13" s="62">
        <v>10</v>
      </c>
      <c r="H13" s="62">
        <v>20</v>
      </c>
      <c r="I13" s="31">
        <f t="shared" si="0"/>
        <v>75</v>
      </c>
      <c r="J13" s="31">
        <f t="shared" si="1"/>
        <v>130</v>
      </c>
      <c r="K13" s="62">
        <v>300</v>
      </c>
      <c r="L13" s="62">
        <v>3035</v>
      </c>
      <c r="M13" s="62">
        <v>3495</v>
      </c>
    </row>
    <row r="14" spans="1:13" x14ac:dyDescent="0.3">
      <c r="A14" s="27" t="s">
        <v>71</v>
      </c>
      <c r="B14" s="62">
        <v>15</v>
      </c>
      <c r="C14" s="62">
        <v>5</v>
      </c>
      <c r="D14" s="62">
        <v>0</v>
      </c>
      <c r="E14" s="62">
        <v>0</v>
      </c>
      <c r="F14" s="62">
        <v>0</v>
      </c>
      <c r="G14" s="62">
        <v>5</v>
      </c>
      <c r="H14" s="62">
        <v>0</v>
      </c>
      <c r="I14" s="31">
        <f t="shared" si="0"/>
        <v>5</v>
      </c>
      <c r="J14" s="31">
        <f t="shared" si="1"/>
        <v>25</v>
      </c>
      <c r="K14" s="62">
        <v>40</v>
      </c>
      <c r="L14" s="62">
        <v>610</v>
      </c>
      <c r="M14" s="62">
        <v>685</v>
      </c>
    </row>
    <row r="15" spans="1:13" x14ac:dyDescent="0.3">
      <c r="A15" s="27" t="s">
        <v>72</v>
      </c>
      <c r="B15" s="62">
        <v>95</v>
      </c>
      <c r="C15" s="62">
        <v>35</v>
      </c>
      <c r="D15" s="62">
        <v>40</v>
      </c>
      <c r="E15" s="62">
        <v>55</v>
      </c>
      <c r="F15" s="62">
        <v>10</v>
      </c>
      <c r="G15" s="62">
        <v>50</v>
      </c>
      <c r="H15" s="62">
        <v>15</v>
      </c>
      <c r="I15" s="31">
        <f t="shared" si="0"/>
        <v>160</v>
      </c>
      <c r="J15" s="31">
        <f t="shared" si="1"/>
        <v>300</v>
      </c>
      <c r="K15" s="62">
        <v>645</v>
      </c>
      <c r="L15" s="62">
        <v>4780</v>
      </c>
      <c r="M15" s="62">
        <v>5510</v>
      </c>
    </row>
    <row r="16" spans="1:13" x14ac:dyDescent="0.3">
      <c r="A16" s="27" t="s">
        <v>73</v>
      </c>
      <c r="B16" s="62">
        <v>45</v>
      </c>
      <c r="C16" s="62">
        <v>10</v>
      </c>
      <c r="D16" s="62">
        <v>20</v>
      </c>
      <c r="E16" s="62">
        <v>15</v>
      </c>
      <c r="F16" s="62">
        <v>5</v>
      </c>
      <c r="G16" s="62">
        <v>15</v>
      </c>
      <c r="H16" s="62">
        <v>15</v>
      </c>
      <c r="I16" s="31">
        <f t="shared" si="0"/>
        <v>65</v>
      </c>
      <c r="J16" s="31">
        <f t="shared" si="1"/>
        <v>125</v>
      </c>
      <c r="K16" s="62">
        <v>370</v>
      </c>
      <c r="L16" s="62">
        <v>3335</v>
      </c>
      <c r="M16" s="62">
        <v>4010</v>
      </c>
    </row>
    <row r="17" spans="1:13" x14ac:dyDescent="0.3">
      <c r="A17" s="27" t="s">
        <v>74</v>
      </c>
      <c r="B17" s="62">
        <v>40</v>
      </c>
      <c r="C17" s="62">
        <v>5</v>
      </c>
      <c r="D17" s="62">
        <v>40</v>
      </c>
      <c r="E17" s="62">
        <v>45</v>
      </c>
      <c r="F17" s="62">
        <v>5</v>
      </c>
      <c r="G17" s="62">
        <v>40</v>
      </c>
      <c r="H17" s="62">
        <v>30</v>
      </c>
      <c r="I17" s="31">
        <f t="shared" si="0"/>
        <v>155</v>
      </c>
      <c r="J17" s="31">
        <f t="shared" si="1"/>
        <v>205</v>
      </c>
      <c r="K17" s="62">
        <v>330</v>
      </c>
      <c r="L17" s="62">
        <v>1580</v>
      </c>
      <c r="M17" s="62">
        <v>1835</v>
      </c>
    </row>
    <row r="18" spans="1:13" x14ac:dyDescent="0.3">
      <c r="A18" s="27" t="s">
        <v>75</v>
      </c>
      <c r="B18" s="62">
        <v>465</v>
      </c>
      <c r="C18" s="62">
        <v>195</v>
      </c>
      <c r="D18" s="62">
        <v>335</v>
      </c>
      <c r="E18" s="62">
        <v>325</v>
      </c>
      <c r="F18" s="62">
        <v>45</v>
      </c>
      <c r="G18" s="62">
        <v>245</v>
      </c>
      <c r="H18" s="62">
        <v>200</v>
      </c>
      <c r="I18" s="31">
        <f t="shared" si="0"/>
        <v>1105</v>
      </c>
      <c r="J18" s="31">
        <f t="shared" si="1"/>
        <v>1810</v>
      </c>
      <c r="K18" s="62">
        <v>3615</v>
      </c>
      <c r="L18" s="62">
        <v>21610</v>
      </c>
      <c r="M18" s="62">
        <v>25330</v>
      </c>
    </row>
    <row r="19" spans="1:13" x14ac:dyDescent="0.3">
      <c r="A19" s="27" t="s">
        <v>76</v>
      </c>
      <c r="B19" s="62">
        <v>50</v>
      </c>
      <c r="C19" s="62">
        <v>30</v>
      </c>
      <c r="D19" s="62">
        <v>30</v>
      </c>
      <c r="E19" s="62">
        <v>10</v>
      </c>
      <c r="F19" s="62">
        <v>15</v>
      </c>
      <c r="G19" s="62">
        <v>10</v>
      </c>
      <c r="H19" s="62">
        <v>15</v>
      </c>
      <c r="I19" s="31">
        <f t="shared" si="0"/>
        <v>65</v>
      </c>
      <c r="J19" s="31">
        <f t="shared" si="1"/>
        <v>160</v>
      </c>
      <c r="K19" s="62">
        <v>455</v>
      </c>
      <c r="L19" s="62">
        <v>5110</v>
      </c>
      <c r="M19" s="62">
        <v>5720</v>
      </c>
    </row>
    <row r="20" spans="1:13" x14ac:dyDescent="0.3">
      <c r="A20" s="27" t="s">
        <v>77</v>
      </c>
      <c r="B20" s="62">
        <v>45</v>
      </c>
      <c r="C20" s="62">
        <v>10</v>
      </c>
      <c r="D20" s="62">
        <v>15</v>
      </c>
      <c r="E20" s="62">
        <v>15</v>
      </c>
      <c r="F20" s="62">
        <v>10</v>
      </c>
      <c r="G20" s="62">
        <v>15</v>
      </c>
      <c r="H20" s="62">
        <v>15</v>
      </c>
      <c r="I20" s="31">
        <f t="shared" si="0"/>
        <v>60</v>
      </c>
      <c r="J20" s="31">
        <f t="shared" si="1"/>
        <v>125</v>
      </c>
      <c r="K20" s="62">
        <v>315</v>
      </c>
      <c r="L20" s="62">
        <v>2750</v>
      </c>
      <c r="M20" s="62">
        <v>3105</v>
      </c>
    </row>
    <row r="21" spans="1:13" x14ac:dyDescent="0.3">
      <c r="A21" s="27" t="s">
        <v>78</v>
      </c>
      <c r="B21" s="62">
        <v>135</v>
      </c>
      <c r="C21" s="62">
        <v>50</v>
      </c>
      <c r="D21" s="62">
        <v>85</v>
      </c>
      <c r="E21" s="62">
        <v>65</v>
      </c>
      <c r="F21" s="62">
        <v>20</v>
      </c>
      <c r="G21" s="62">
        <v>55</v>
      </c>
      <c r="H21" s="62">
        <v>40</v>
      </c>
      <c r="I21" s="31">
        <f t="shared" si="0"/>
        <v>245</v>
      </c>
      <c r="J21" s="31">
        <f t="shared" si="1"/>
        <v>450</v>
      </c>
      <c r="K21" s="62">
        <v>1045</v>
      </c>
      <c r="L21" s="62">
        <v>6400</v>
      </c>
      <c r="M21" s="62">
        <v>7410</v>
      </c>
    </row>
    <row r="22" spans="1:13" x14ac:dyDescent="0.3">
      <c r="A22" s="27" t="s">
        <v>79</v>
      </c>
      <c r="B22" s="62">
        <v>75</v>
      </c>
      <c r="C22" s="62">
        <v>50</v>
      </c>
      <c r="D22" s="62">
        <v>25</v>
      </c>
      <c r="E22" s="62">
        <v>30</v>
      </c>
      <c r="F22" s="62">
        <v>15</v>
      </c>
      <c r="G22" s="62">
        <v>25</v>
      </c>
      <c r="H22" s="62">
        <v>15</v>
      </c>
      <c r="I22" s="31">
        <f t="shared" si="0"/>
        <v>95</v>
      </c>
      <c r="J22" s="31">
        <f t="shared" si="1"/>
        <v>235</v>
      </c>
      <c r="K22" s="62">
        <v>520</v>
      </c>
      <c r="L22" s="62">
        <v>3160</v>
      </c>
      <c r="M22" s="62">
        <v>3600</v>
      </c>
    </row>
    <row r="23" spans="1:13" x14ac:dyDescent="0.3">
      <c r="A23" s="27" t="s">
        <v>80</v>
      </c>
      <c r="B23" s="62">
        <v>15</v>
      </c>
      <c r="C23" s="62">
        <v>10</v>
      </c>
      <c r="D23" s="62">
        <v>5</v>
      </c>
      <c r="E23" s="62">
        <v>10</v>
      </c>
      <c r="F23" s="62">
        <v>5</v>
      </c>
      <c r="G23" s="62">
        <v>10</v>
      </c>
      <c r="H23" s="62">
        <v>5</v>
      </c>
      <c r="I23" s="31">
        <f t="shared" si="0"/>
        <v>30</v>
      </c>
      <c r="J23" s="31">
        <f t="shared" si="1"/>
        <v>60</v>
      </c>
      <c r="K23" s="62">
        <v>160</v>
      </c>
      <c r="L23" s="62">
        <v>1795</v>
      </c>
      <c r="M23" s="62">
        <v>2090</v>
      </c>
    </row>
    <row r="24" spans="1:13" x14ac:dyDescent="0.3">
      <c r="A24" s="27" t="s">
        <v>81</v>
      </c>
      <c r="B24" s="62">
        <v>135</v>
      </c>
      <c r="C24" s="62">
        <v>15</v>
      </c>
      <c r="D24" s="62">
        <v>65</v>
      </c>
      <c r="E24" s="62">
        <v>55</v>
      </c>
      <c r="F24" s="62">
        <v>10</v>
      </c>
      <c r="G24" s="62">
        <v>20</v>
      </c>
      <c r="H24" s="62">
        <v>30</v>
      </c>
      <c r="I24" s="31">
        <f t="shared" si="0"/>
        <v>170</v>
      </c>
      <c r="J24" s="31">
        <f t="shared" si="1"/>
        <v>330</v>
      </c>
      <c r="K24" s="62">
        <v>635</v>
      </c>
      <c r="L24" s="62">
        <v>6085</v>
      </c>
      <c r="M24" s="62">
        <v>6885</v>
      </c>
    </row>
    <row r="25" spans="1:13" x14ac:dyDescent="0.3">
      <c r="A25" s="27" t="s">
        <v>82</v>
      </c>
      <c r="B25" s="62">
        <v>235</v>
      </c>
      <c r="C25" s="62">
        <v>35</v>
      </c>
      <c r="D25" s="62">
        <v>55</v>
      </c>
      <c r="E25" s="62">
        <v>40</v>
      </c>
      <c r="F25" s="62">
        <v>20</v>
      </c>
      <c r="G25" s="62">
        <v>40</v>
      </c>
      <c r="H25" s="62">
        <v>25</v>
      </c>
      <c r="I25" s="31">
        <f t="shared" si="0"/>
        <v>160</v>
      </c>
      <c r="J25" s="31">
        <f t="shared" si="1"/>
        <v>450</v>
      </c>
      <c r="K25" s="62">
        <v>940</v>
      </c>
      <c r="L25" s="62">
        <v>8455</v>
      </c>
      <c r="M25" s="62">
        <v>9610</v>
      </c>
    </row>
    <row r="26" spans="1:13" x14ac:dyDescent="0.3">
      <c r="A26" s="27" t="s">
        <v>83</v>
      </c>
      <c r="B26" s="62">
        <v>135</v>
      </c>
      <c r="C26" s="62">
        <v>55</v>
      </c>
      <c r="D26" s="62">
        <v>80</v>
      </c>
      <c r="E26" s="62">
        <v>85</v>
      </c>
      <c r="F26" s="62">
        <v>45</v>
      </c>
      <c r="G26" s="62">
        <v>55</v>
      </c>
      <c r="H26" s="62">
        <v>45</v>
      </c>
      <c r="I26" s="31">
        <f t="shared" si="0"/>
        <v>265</v>
      </c>
      <c r="J26" s="31">
        <f t="shared" si="1"/>
        <v>500</v>
      </c>
      <c r="K26" s="62">
        <v>1345</v>
      </c>
      <c r="L26" s="62">
        <v>12050</v>
      </c>
      <c r="M26" s="62">
        <v>14555</v>
      </c>
    </row>
    <row r="27" spans="1:13" x14ac:dyDescent="0.3">
      <c r="A27" s="36" t="s">
        <v>85</v>
      </c>
      <c r="B27" s="34">
        <f>SUM(B3:B26)</f>
        <v>2105</v>
      </c>
      <c r="C27" s="34">
        <f t="shared" ref="C27:M27" si="2">SUM(C3:C26)</f>
        <v>645</v>
      </c>
      <c r="D27" s="34">
        <f t="shared" si="2"/>
        <v>990</v>
      </c>
      <c r="E27" s="34">
        <f t="shared" si="2"/>
        <v>950</v>
      </c>
      <c r="F27" s="34">
        <f t="shared" si="2"/>
        <v>265</v>
      </c>
      <c r="G27" s="34">
        <f t="shared" si="2"/>
        <v>780</v>
      </c>
      <c r="H27" s="34">
        <f t="shared" si="2"/>
        <v>610</v>
      </c>
      <c r="I27" s="34">
        <f t="shared" si="2"/>
        <v>3330</v>
      </c>
      <c r="J27" s="34">
        <f t="shared" si="2"/>
        <v>6345</v>
      </c>
      <c r="K27" s="34">
        <f t="shared" si="2"/>
        <v>14220</v>
      </c>
      <c r="L27" s="34">
        <f t="shared" si="2"/>
        <v>118700</v>
      </c>
      <c r="M27" s="34">
        <f t="shared" si="2"/>
        <v>138435</v>
      </c>
    </row>
    <row r="28" spans="1:13" x14ac:dyDescent="0.3">
      <c r="A28" s="35" t="s">
        <v>84</v>
      </c>
      <c r="B28" s="30">
        <v>37380</v>
      </c>
      <c r="C28" s="30">
        <v>10295</v>
      </c>
      <c r="D28" s="30">
        <v>10215</v>
      </c>
      <c r="E28" s="30">
        <v>9875</v>
      </c>
      <c r="F28" s="30">
        <v>8165</v>
      </c>
      <c r="G28" s="30">
        <v>8495</v>
      </c>
      <c r="H28" s="30">
        <v>8995</v>
      </c>
      <c r="I28" s="34">
        <f>D28+E28+G28+H28</f>
        <v>37580</v>
      </c>
      <c r="J28" s="34">
        <f>I28+F28+C28+B28</f>
        <v>93420</v>
      </c>
      <c r="K28" s="30">
        <v>221510</v>
      </c>
      <c r="L28" s="30">
        <v>2408040</v>
      </c>
      <c r="M28" s="30">
        <v>2767700</v>
      </c>
    </row>
    <row r="29" spans="1:13" ht="15" thickBot="1" x14ac:dyDescent="0.35"/>
    <row r="30" spans="1:13" ht="26.4" thickBot="1" x14ac:dyDescent="0.35">
      <c r="A30" s="54" t="s">
        <v>15</v>
      </c>
      <c r="B30" s="31">
        <f>B3+B4+B5+B6+B7+B8</f>
        <v>310</v>
      </c>
      <c r="C30" s="31">
        <f t="shared" ref="C30:L30" si="3">C3+C4+C5+C6+C7+C8</f>
        <v>60</v>
      </c>
      <c r="D30" s="31">
        <f t="shared" si="3"/>
        <v>75</v>
      </c>
      <c r="E30" s="31">
        <f t="shared" si="3"/>
        <v>105</v>
      </c>
      <c r="F30" s="31">
        <f t="shared" si="3"/>
        <v>20</v>
      </c>
      <c r="G30" s="31">
        <f t="shared" si="3"/>
        <v>95</v>
      </c>
      <c r="H30" s="31">
        <f t="shared" si="3"/>
        <v>80</v>
      </c>
      <c r="I30" s="31">
        <f t="shared" si="3"/>
        <v>355</v>
      </c>
      <c r="J30" s="31">
        <f t="shared" si="3"/>
        <v>745</v>
      </c>
      <c r="K30" s="31">
        <f t="shared" si="3"/>
        <v>1640</v>
      </c>
      <c r="L30" s="31">
        <f t="shared" si="3"/>
        <v>18290</v>
      </c>
      <c r="M30" s="31">
        <f t="shared" ref="M30" si="4">M3+M4+M5+M6+M7+M8</f>
        <v>21795</v>
      </c>
    </row>
    <row r="31" spans="1:13" ht="27" thickTop="1" thickBot="1" x14ac:dyDescent="0.35">
      <c r="A31" s="55" t="s">
        <v>17</v>
      </c>
      <c r="B31" s="31">
        <f>B9+B10+B11+B12+B13+B14+B15+B16</f>
        <v>465</v>
      </c>
      <c r="C31" s="31">
        <f t="shared" ref="C31:L31" si="5">C9+C10+C11+C12+C13+C14+C15+C16</f>
        <v>130</v>
      </c>
      <c r="D31" s="31">
        <f t="shared" si="5"/>
        <v>180</v>
      </c>
      <c r="E31" s="31">
        <f t="shared" si="5"/>
        <v>165</v>
      </c>
      <c r="F31" s="31">
        <f t="shared" si="5"/>
        <v>55</v>
      </c>
      <c r="G31" s="31">
        <f t="shared" si="5"/>
        <v>170</v>
      </c>
      <c r="H31" s="31">
        <f t="shared" si="5"/>
        <v>110</v>
      </c>
      <c r="I31" s="31">
        <f t="shared" si="5"/>
        <v>625</v>
      </c>
      <c r="J31" s="31">
        <f t="shared" si="5"/>
        <v>1275</v>
      </c>
      <c r="K31" s="31">
        <f t="shared" si="5"/>
        <v>3220</v>
      </c>
      <c r="L31" s="31">
        <f t="shared" si="5"/>
        <v>31415</v>
      </c>
      <c r="M31" s="31">
        <f t="shared" ref="M31" si="6">M9+M10+M11+M12+M13+M14+M15+M16</f>
        <v>36500</v>
      </c>
    </row>
    <row r="32" spans="1:13" ht="26.4" thickBot="1" x14ac:dyDescent="0.35">
      <c r="A32" s="56" t="s">
        <v>19</v>
      </c>
      <c r="B32" s="31">
        <f>B17+B18+B19+B20+B21+B22+B23</f>
        <v>825</v>
      </c>
      <c r="C32" s="31">
        <f t="shared" ref="C32:L32" si="7">C17+C18+C19+C20+C21+C22+C23</f>
        <v>350</v>
      </c>
      <c r="D32" s="31">
        <f t="shared" si="7"/>
        <v>535</v>
      </c>
      <c r="E32" s="31">
        <f t="shared" si="7"/>
        <v>500</v>
      </c>
      <c r="F32" s="31">
        <f t="shared" si="7"/>
        <v>115</v>
      </c>
      <c r="G32" s="31">
        <f t="shared" si="7"/>
        <v>400</v>
      </c>
      <c r="H32" s="31">
        <f t="shared" si="7"/>
        <v>320</v>
      </c>
      <c r="I32" s="31">
        <f t="shared" si="7"/>
        <v>1755</v>
      </c>
      <c r="J32" s="31">
        <f t="shared" si="7"/>
        <v>3045</v>
      </c>
      <c r="K32" s="31">
        <f t="shared" si="7"/>
        <v>6440</v>
      </c>
      <c r="L32" s="31">
        <f t="shared" si="7"/>
        <v>42405</v>
      </c>
      <c r="M32" s="31">
        <f t="shared" ref="M32" si="8">M17+M18+M19+M20+M21+M22+M23</f>
        <v>49090</v>
      </c>
    </row>
    <row r="33" spans="1:13" ht="26.4" thickBot="1" x14ac:dyDescent="0.35">
      <c r="A33" s="57" t="s">
        <v>21</v>
      </c>
      <c r="B33" s="31">
        <f>B24+B25+B26</f>
        <v>505</v>
      </c>
      <c r="C33" s="31">
        <f t="shared" ref="C33:L33" si="9">C24+C25+C26</f>
        <v>105</v>
      </c>
      <c r="D33" s="31">
        <f t="shared" si="9"/>
        <v>200</v>
      </c>
      <c r="E33" s="31">
        <f t="shared" si="9"/>
        <v>180</v>
      </c>
      <c r="F33" s="31">
        <f t="shared" si="9"/>
        <v>75</v>
      </c>
      <c r="G33" s="31">
        <f t="shared" si="9"/>
        <v>115</v>
      </c>
      <c r="H33" s="31">
        <f t="shared" si="9"/>
        <v>100</v>
      </c>
      <c r="I33" s="31">
        <f t="shared" si="9"/>
        <v>595</v>
      </c>
      <c r="J33" s="31">
        <f t="shared" si="9"/>
        <v>1280</v>
      </c>
      <c r="K33" s="31">
        <f t="shared" si="9"/>
        <v>2920</v>
      </c>
      <c r="L33" s="31">
        <f t="shared" si="9"/>
        <v>26590</v>
      </c>
      <c r="M33" s="31">
        <f t="shared" ref="M33" si="10">M24+M25+M26</f>
        <v>31050</v>
      </c>
    </row>
    <row r="34" spans="1:13" ht="26.4" thickBot="1" x14ac:dyDescent="0.35">
      <c r="A34" s="58" t="s">
        <v>176</v>
      </c>
      <c r="B34" s="31">
        <f>SUM(B30:B33)</f>
        <v>2105</v>
      </c>
      <c r="C34" s="31">
        <f t="shared" ref="C34:L34" si="11">SUM(C30:C33)</f>
        <v>645</v>
      </c>
      <c r="D34" s="31">
        <f t="shared" si="11"/>
        <v>990</v>
      </c>
      <c r="E34" s="31">
        <f t="shared" si="11"/>
        <v>950</v>
      </c>
      <c r="F34" s="31">
        <f t="shared" si="11"/>
        <v>265</v>
      </c>
      <c r="G34" s="31">
        <f t="shared" si="11"/>
        <v>780</v>
      </c>
      <c r="H34" s="31">
        <f t="shared" si="11"/>
        <v>610</v>
      </c>
      <c r="I34" s="31">
        <f t="shared" si="11"/>
        <v>3330</v>
      </c>
      <c r="J34" s="31">
        <f t="shared" si="11"/>
        <v>6345</v>
      </c>
      <c r="K34" s="31">
        <f t="shared" si="11"/>
        <v>14220</v>
      </c>
      <c r="L34" s="31">
        <f t="shared" si="11"/>
        <v>118700</v>
      </c>
      <c r="M34" s="31">
        <f t="shared" ref="M34" si="12">SUM(M30:M33)</f>
        <v>138435</v>
      </c>
    </row>
    <row r="39" spans="1:13" x14ac:dyDescent="0.3">
      <c r="A39" t="s">
        <v>207</v>
      </c>
    </row>
  </sheetData>
  <mergeCells count="1">
    <mergeCell ref="B1:M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F760-B9FF-4132-AC7B-821563C35EA9}">
  <dimension ref="A1:D12"/>
  <sheetViews>
    <sheetView workbookViewId="0">
      <selection activeCell="A12" sqref="A12"/>
    </sheetView>
  </sheetViews>
  <sheetFormatPr defaultRowHeight="14.4" x14ac:dyDescent="0.3"/>
  <cols>
    <col min="1" max="1" width="17.109375" bestFit="1" customWidth="1"/>
    <col min="2" max="2" width="10.5546875" bestFit="1" customWidth="1"/>
    <col min="3" max="3" width="14.88671875" bestFit="1" customWidth="1"/>
    <col min="4" max="4" width="9.33203125" bestFit="1" customWidth="1"/>
  </cols>
  <sheetData>
    <row r="1" spans="1:4" ht="31.2" x14ac:dyDescent="0.3">
      <c r="A1" s="1" t="s">
        <v>0</v>
      </c>
      <c r="B1" s="1" t="s">
        <v>1</v>
      </c>
      <c r="C1" s="1" t="s">
        <v>2</v>
      </c>
      <c r="D1" s="14">
        <v>2022</v>
      </c>
    </row>
    <row r="2" spans="1:4" ht="15" x14ac:dyDescent="0.3">
      <c r="A2" s="2" t="s">
        <v>56</v>
      </c>
      <c r="B2" s="3" t="s">
        <v>13</v>
      </c>
      <c r="C2" s="4" t="s">
        <v>14</v>
      </c>
      <c r="D2" s="63">
        <v>3330</v>
      </c>
    </row>
    <row r="3" spans="1:4" ht="15" x14ac:dyDescent="0.3">
      <c r="A3" s="2" t="s">
        <v>57</v>
      </c>
      <c r="B3" s="3" t="s">
        <v>13</v>
      </c>
      <c r="C3" s="4" t="s">
        <v>14</v>
      </c>
      <c r="D3" s="63">
        <v>6345</v>
      </c>
    </row>
    <row r="4" spans="1:4" ht="15" x14ac:dyDescent="0.3">
      <c r="A4" s="12" t="s">
        <v>55</v>
      </c>
      <c r="B4" s="12" t="s">
        <v>13</v>
      </c>
      <c r="C4" s="12" t="s">
        <v>14</v>
      </c>
      <c r="D4" s="63">
        <v>14220</v>
      </c>
    </row>
    <row r="5" spans="1:4" ht="15" x14ac:dyDescent="0.3">
      <c r="A5" s="12" t="s">
        <v>54</v>
      </c>
      <c r="B5" s="12" t="s">
        <v>13</v>
      </c>
      <c r="C5" s="12" t="s">
        <v>14</v>
      </c>
      <c r="D5" s="63">
        <v>118700</v>
      </c>
    </row>
    <row r="6" spans="1:4" ht="15" x14ac:dyDescent="0.3">
      <c r="A6" s="12" t="s">
        <v>29</v>
      </c>
      <c r="B6" s="12" t="s">
        <v>13</v>
      </c>
      <c r="C6" s="12" t="s">
        <v>14</v>
      </c>
      <c r="D6" s="63">
        <v>138435</v>
      </c>
    </row>
    <row r="12" spans="1:4" x14ac:dyDescent="0.3">
      <c r="A1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 page</vt:lpstr>
      <vt:lpstr>geography</vt:lpstr>
      <vt:lpstr>summary</vt:lpstr>
      <vt:lpstr>GVA</vt:lpstr>
      <vt:lpstr>GVA summary</vt:lpstr>
      <vt:lpstr>jobs</vt:lpstr>
      <vt:lpstr>jobs summary</vt:lpstr>
      <vt:lpstr>businesses</vt:lpstr>
      <vt:lpstr>businesses summary</vt:lpstr>
      <vt:lpstr>businesses by size</vt:lpstr>
      <vt:lpstr>co2 emissions</vt:lpstr>
      <vt:lpstr>co2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Forde</dc:creator>
  <cp:lastModifiedBy>User</cp:lastModifiedBy>
  <dcterms:created xsi:type="dcterms:W3CDTF">2022-09-26T09:39:10Z</dcterms:created>
  <dcterms:modified xsi:type="dcterms:W3CDTF">2022-10-24T10:51:16Z</dcterms:modified>
</cp:coreProperties>
</file>